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2210" activeTab="0"/>
  </bookViews>
  <sheets>
    <sheet name="Global" sheetId="1" r:id="rId1"/>
    <sheet name="Dom Tom" sheetId="2" r:id="rId2"/>
    <sheet name="Ouest" sheetId="3" r:id="rId3"/>
    <sheet name="Est" sheetId="4" r:id="rId4"/>
    <sheet name="Massif central" sheetId="5" r:id="rId5"/>
    <sheet name="Sud Ouest" sheetId="6" r:id="rId6"/>
    <sheet name="Sud-Est" sheetId="7" r:id="rId7"/>
    <sheet name="IDf" sheetId="8" r:id="rId8"/>
    <sheet name="Nord Ouest" sheetId="9" r:id="rId9"/>
  </sheets>
  <definedNames>
    <definedName name="Choix">'Ouest'!$P$8:$P$9</definedName>
    <definedName name="Fonctions">'Ouest'!$S$8:$S$19</definedName>
    <definedName name="Menu">'Dom Tom'!$P$8:$P$14</definedName>
    <definedName name="OuiNon">'Dom Tom'!$R$8:$R$9</definedName>
    <definedName name="Partis">'Dom Tom'!$P$8:$P$14</definedName>
  </definedNames>
  <calcPr fullCalcOnLoad="1"/>
</workbook>
</file>

<file path=xl/sharedStrings.xml><?xml version="1.0" encoding="utf-8"?>
<sst xmlns="http://schemas.openxmlformats.org/spreadsheetml/2006/main" count="743" uniqueCount="218">
  <si>
    <t>UMP</t>
  </si>
  <si>
    <t>PS</t>
  </si>
  <si>
    <t>Ecologistes</t>
  </si>
  <si>
    <t>Modem</t>
  </si>
  <si>
    <t>Front de gauche</t>
  </si>
  <si>
    <t>Libertas</t>
  </si>
  <si>
    <t>FN</t>
  </si>
  <si>
    <t>Circonscription</t>
  </si>
  <si>
    <t>Elus*</t>
  </si>
  <si>
    <t>Nom</t>
  </si>
  <si>
    <t>Prénom</t>
  </si>
  <si>
    <t>Parti</t>
  </si>
  <si>
    <t>Age</t>
  </si>
  <si>
    <t>Numéro</t>
  </si>
  <si>
    <t>Lesquels 1</t>
  </si>
  <si>
    <t xml:space="preserve"> Lesquels 2</t>
  </si>
  <si>
    <t>Lesquels 3</t>
  </si>
  <si>
    <t>Maj</t>
  </si>
  <si>
    <t>Ile de France</t>
  </si>
  <si>
    <t>Européennes France juin 2009</t>
  </si>
  <si>
    <t>Mikaël Cabon</t>
  </si>
  <si>
    <t>Dont exécutifs</t>
  </si>
  <si>
    <t>Total</t>
  </si>
  <si>
    <t>Ouest</t>
  </si>
  <si>
    <t>Béchu</t>
  </si>
  <si>
    <t>Christophe</t>
  </si>
  <si>
    <t>Cadec</t>
  </si>
  <si>
    <t>Alain</t>
  </si>
  <si>
    <t xml:space="preserve">Morin-Chartier </t>
  </si>
  <si>
    <t>Elisabeth</t>
  </si>
  <si>
    <t>Bernadette</t>
  </si>
  <si>
    <t>Vergnaud</t>
  </si>
  <si>
    <t>Le Foll</t>
  </si>
  <si>
    <t>Stéphane</t>
  </si>
  <si>
    <t>Jardot</t>
  </si>
  <si>
    <t>Yannick</t>
  </si>
  <si>
    <t>Kill-Nielsen</t>
  </si>
  <si>
    <t>Nicole</t>
  </si>
  <si>
    <t>Goulard</t>
  </si>
  <si>
    <t>Sylvie</t>
  </si>
  <si>
    <t>De Villiers</t>
  </si>
  <si>
    <t>Philippe</t>
  </si>
  <si>
    <t>Oui</t>
  </si>
  <si>
    <t>Non</t>
  </si>
  <si>
    <t xml:space="preserve">Autres mandats </t>
  </si>
  <si>
    <t>Année N</t>
  </si>
  <si>
    <t>Pdt CR</t>
  </si>
  <si>
    <t>Pdt CG</t>
  </si>
  <si>
    <t>Député</t>
  </si>
  <si>
    <t>Sénateur</t>
  </si>
  <si>
    <t>Maire</t>
  </si>
  <si>
    <t>AdjointMaire</t>
  </si>
  <si>
    <t>Pdt CA</t>
  </si>
  <si>
    <t>VP CA</t>
  </si>
  <si>
    <t>CG</t>
  </si>
  <si>
    <t>CR</t>
  </si>
  <si>
    <t>VP CG</t>
  </si>
  <si>
    <t>VP CR</t>
  </si>
  <si>
    <t>CM</t>
  </si>
  <si>
    <t>Résultats</t>
  </si>
  <si>
    <t>3/9 ne cumulent pas</t>
  </si>
  <si>
    <t>4/6 des cumulards ont des fonctions exécutives au sein de leur collectivité</t>
  </si>
  <si>
    <t>Est</t>
  </si>
  <si>
    <t>Daul</t>
  </si>
  <si>
    <t>Joseph</t>
  </si>
  <si>
    <t>Mathieu</t>
  </si>
  <si>
    <t>Véronique</t>
  </si>
  <si>
    <t>Danjean</t>
  </si>
  <si>
    <t>Arnaud</t>
  </si>
  <si>
    <t>Striffler</t>
  </si>
  <si>
    <t>Michèle</t>
  </si>
  <si>
    <t>Trautmann</t>
  </si>
  <si>
    <t>Catherine</t>
  </si>
  <si>
    <t>Hoang Ngoc</t>
  </si>
  <si>
    <t>Liêm</t>
  </si>
  <si>
    <t>Bélier</t>
  </si>
  <si>
    <t>Sandrine</t>
  </si>
  <si>
    <t>Griesbeck</t>
  </si>
  <si>
    <t>Nathalie</t>
  </si>
  <si>
    <t>Gollnisch</t>
  </si>
  <si>
    <t>Bruno</t>
  </si>
  <si>
    <t>5/9 ne cumulent pas</t>
  </si>
  <si>
    <t>2/4 des cumulards ont des fonctions exécutives au sein de leur collectivité</t>
  </si>
  <si>
    <t>Massif central</t>
  </si>
  <si>
    <t>Audy</t>
  </si>
  <si>
    <t>Jean-Pierre</t>
  </si>
  <si>
    <t>Briard-Auconie</t>
  </si>
  <si>
    <t>Sophie</t>
  </si>
  <si>
    <t>Weber</t>
  </si>
  <si>
    <t>Henri</t>
  </si>
  <si>
    <t>Besset</t>
  </si>
  <si>
    <t>Jean-Paul</t>
  </si>
  <si>
    <t>Ministre</t>
  </si>
  <si>
    <t>2/5 ne cumulent pas</t>
  </si>
  <si>
    <t>1/3 des cumulards a des fonctions exécutives au sein de leur collectivité</t>
  </si>
  <si>
    <t>Sud Ouest</t>
  </si>
  <si>
    <t>Baudis</t>
  </si>
  <si>
    <t>Dominique</t>
  </si>
  <si>
    <t>De Veyrac</t>
  </si>
  <si>
    <t>Christine</t>
  </si>
  <si>
    <t>Lamassoure</t>
  </si>
  <si>
    <t>Sanchez-Schmid</t>
  </si>
  <si>
    <t>Marie-Thérèse</t>
  </si>
  <si>
    <t>Arif</t>
  </si>
  <si>
    <t>Kader</t>
  </si>
  <si>
    <t>Castex</t>
  </si>
  <si>
    <t>Françoise</t>
  </si>
  <si>
    <t>Bové</t>
  </si>
  <si>
    <t>José</t>
  </si>
  <si>
    <t>Grèze</t>
  </si>
  <si>
    <t>Rochefort</t>
  </si>
  <si>
    <t>Robert</t>
  </si>
  <si>
    <t>Mélenchon</t>
  </si>
  <si>
    <t>Jean-Luc</t>
  </si>
  <si>
    <t>Election annulée à Perpignan</t>
  </si>
  <si>
    <t>Responsabilité parti</t>
  </si>
  <si>
    <t>8/10 ne cumulent pas</t>
  </si>
  <si>
    <t>2/2 des cumulards ont des fonctions exécutives au sein de leur collectivité</t>
  </si>
  <si>
    <t>Sud Est</t>
  </si>
  <si>
    <t>Grossetête</t>
  </si>
  <si>
    <t>Abad</t>
  </si>
  <si>
    <t>Damien</t>
  </si>
  <si>
    <t>Vlasto</t>
  </si>
  <si>
    <t>Franco</t>
  </si>
  <si>
    <t>Gaston</t>
  </si>
  <si>
    <t>Berra</t>
  </si>
  <si>
    <t>Nora</t>
  </si>
  <si>
    <t>Rivasi</t>
  </si>
  <si>
    <t>Alfonsi</t>
  </si>
  <si>
    <t>François</t>
  </si>
  <si>
    <t>Benarab-Attou</t>
  </si>
  <si>
    <t>Malika</t>
  </si>
  <si>
    <t>Peillon</t>
  </si>
  <si>
    <t>Vincent</t>
  </si>
  <si>
    <t>Guillaume</t>
  </si>
  <si>
    <t>Le Pen</t>
  </si>
  <si>
    <t>Jean-Marie</t>
  </si>
  <si>
    <t>Bennhamias</t>
  </si>
  <si>
    <t>Vergiat</t>
  </si>
  <si>
    <t>Marie-Christine</t>
  </si>
  <si>
    <t>5/13 ne cumulent pas</t>
  </si>
  <si>
    <t>4/8 des cumulards ont des fonctions exécutives au sein de leur collectivité</t>
  </si>
  <si>
    <t>Barnier</t>
  </si>
  <si>
    <t>Michel</t>
  </si>
  <si>
    <t>Rachida</t>
  </si>
  <si>
    <t>Gallo</t>
  </si>
  <si>
    <t>Marielle</t>
  </si>
  <si>
    <t>Juvin</t>
  </si>
  <si>
    <t>Coihn-Bendit</t>
  </si>
  <si>
    <t>Daniel</t>
  </si>
  <si>
    <t>Joly</t>
  </si>
  <si>
    <t>Eva</t>
  </si>
  <si>
    <t>Canfin</t>
  </si>
  <si>
    <t>Pascal</t>
  </si>
  <si>
    <t>Delli</t>
  </si>
  <si>
    <t>Karima</t>
  </si>
  <si>
    <t>Désir</t>
  </si>
  <si>
    <t>Harlem</t>
  </si>
  <si>
    <t>Berès</t>
  </si>
  <si>
    <t>Pervenche</t>
  </si>
  <si>
    <t>De Sarnez</t>
  </si>
  <si>
    <t>Le Hyaric</t>
  </si>
  <si>
    <t>Patrick</t>
  </si>
  <si>
    <t>Ministre sortant</t>
  </si>
  <si>
    <t>Cas particuliers pour les élus parisiens. En étant conseiller de Paris, ils deviennent automatiquement conseiller général. Paris étant à la fois une ville et un département</t>
  </si>
  <si>
    <t>Dati *</t>
  </si>
  <si>
    <t>Cavada*</t>
  </si>
  <si>
    <t>8/13 ne cumulent pas</t>
  </si>
  <si>
    <t>2/5 des cumulards ont des fonctions exécutives au sein de leur collectivité</t>
  </si>
  <si>
    <t>Nord Ouest</t>
  </si>
  <si>
    <t>Riquet</t>
  </si>
  <si>
    <t>Saïfi</t>
  </si>
  <si>
    <t>Tokia</t>
  </si>
  <si>
    <t>Gauzes</t>
  </si>
  <si>
    <t>Gruny</t>
  </si>
  <si>
    <t>Pascale</t>
  </si>
  <si>
    <t>Pargneaux</t>
  </si>
  <si>
    <t>Gilles</t>
  </si>
  <si>
    <t>Grelier</t>
  </si>
  <si>
    <t>Estelle</t>
  </si>
  <si>
    <t>Flautre</t>
  </si>
  <si>
    <t>Hélène</t>
  </si>
  <si>
    <t>Marine</t>
  </si>
  <si>
    <t>Lepage</t>
  </si>
  <si>
    <t>Corinne</t>
  </si>
  <si>
    <t>Hénin</t>
  </si>
  <si>
    <t>Jacky</t>
  </si>
  <si>
    <t>Fonction au sein du parti</t>
  </si>
  <si>
    <t>3/10 ne cumulent pas</t>
  </si>
  <si>
    <t>4/7 des cumulards ont des fonctions exécutives au sein de leur collectivité</t>
  </si>
  <si>
    <t>Outre Mer</t>
  </si>
  <si>
    <t>Hoarau</t>
  </si>
  <si>
    <t>Elie</t>
  </si>
  <si>
    <t>Ponga</t>
  </si>
  <si>
    <t>Maurice</t>
  </si>
  <si>
    <t>Tirolien</t>
  </si>
  <si>
    <t>Patrice</t>
  </si>
  <si>
    <t>AOM</t>
  </si>
  <si>
    <t>La circonsription de l'outre-mer est un cas particulier. La tête de la liste n'est pas forcément élue en raison d'un savant calcul qui vise à assurer une représentativité à trois zones géographiques (Pacifique, Atlantique et Océan Indien)</t>
  </si>
  <si>
    <t>Fonction importante au sein de son parti</t>
  </si>
  <si>
    <t>1/3 ne cumule pas</t>
  </si>
  <si>
    <t xml:space="preserve">www.lobbycratie.fr </t>
  </si>
  <si>
    <t>Soullie</t>
  </si>
  <si>
    <t>* Brice Hortefeux va démissionner en faveur de la suivante de la liste</t>
  </si>
  <si>
    <t xml:space="preserve">Répartition par sexe </t>
  </si>
  <si>
    <t>Homme</t>
  </si>
  <si>
    <t>Femmes</t>
  </si>
  <si>
    <t>Hommes</t>
  </si>
  <si>
    <t>En nombre</t>
  </si>
  <si>
    <t>En pourcentage</t>
  </si>
  <si>
    <t>Moyenne d'âge</t>
  </si>
  <si>
    <t>% de cumul</t>
  </si>
  <si>
    <t>Femme</t>
  </si>
  <si>
    <t>% Homme</t>
  </si>
  <si>
    <t>% Femme</t>
  </si>
  <si>
    <t>Répartition par parti</t>
  </si>
  <si>
    <t>Nombre élus</t>
  </si>
  <si>
    <t>Total âge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</si>
</sst>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%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40"/>
      <name val="Calibri"/>
      <family val="2"/>
    </font>
    <font>
      <i/>
      <sz val="12"/>
      <color indexed="56"/>
      <name val="Calibri"/>
      <family val="2"/>
    </font>
    <font>
      <i/>
      <sz val="12"/>
      <color indexed="13"/>
      <name val="Calibri"/>
      <family val="2"/>
    </font>
    <font>
      <i/>
      <sz val="12"/>
      <color indexed="29"/>
      <name val="Calibri"/>
      <family val="2"/>
    </font>
    <font>
      <i/>
      <sz val="12"/>
      <color indexed="53"/>
      <name val="Calibri"/>
      <family val="2"/>
    </font>
    <font>
      <i/>
      <sz val="12"/>
      <color indexed="10"/>
      <name val="Calibri"/>
      <family val="2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8"/>
      <color indexed="8"/>
      <name val="Maiandra GD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rgb="FF00B0F0"/>
      <name val="Calibri"/>
      <family val="2"/>
    </font>
    <font>
      <i/>
      <sz val="12"/>
      <color rgb="FF002060"/>
      <name val="Calibri"/>
      <family val="2"/>
    </font>
    <font>
      <i/>
      <sz val="12"/>
      <color rgb="FF92D050"/>
      <name val="Calibri"/>
      <family val="2"/>
    </font>
    <font>
      <i/>
      <sz val="12"/>
      <color theme="5" tint="0.39998000860214233"/>
      <name val="Calibri"/>
      <family val="2"/>
    </font>
    <font>
      <i/>
      <sz val="12"/>
      <color theme="9" tint="-0.24997000396251678"/>
      <name val="Calibri"/>
      <family val="2"/>
    </font>
    <font>
      <i/>
      <sz val="12"/>
      <color rgb="FFFF0000"/>
      <name val="Calibri"/>
      <family val="2"/>
    </font>
    <font>
      <b/>
      <i/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8"/>
      <color theme="1"/>
      <name val="Maiandra GD"/>
      <family val="2"/>
    </font>
    <font>
      <sz val="11"/>
      <color rgb="FF00B05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4" fontId="52" fillId="0" borderId="0" xfId="0" applyNumberFormat="1" applyFont="1" applyAlignment="1">
      <alignment/>
    </xf>
    <xf numFmtId="0" fontId="52" fillId="0" borderId="10" xfId="0" applyFont="1" applyBorder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39" fillId="0" borderId="0" xfId="45" applyAlignment="1" applyProtection="1">
      <alignment/>
      <protection/>
    </xf>
    <xf numFmtId="167" fontId="0" fillId="0" borderId="0" xfId="52" applyNumberFormat="1" applyFont="1" applyAlignment="1">
      <alignment/>
    </xf>
    <xf numFmtId="2" fontId="0" fillId="0" borderId="0" xfId="0" applyNumberFormat="1" applyAlignment="1">
      <alignment horizontal="center"/>
    </xf>
    <xf numFmtId="9" fontId="0" fillId="0" borderId="0" xfId="52" applyFont="1" applyAlignment="1">
      <alignment horizontal="center"/>
    </xf>
    <xf numFmtId="167" fontId="0" fillId="0" borderId="0" xfId="52" applyNumberFormat="1" applyFont="1" applyAlignment="1">
      <alignment horizontal="center"/>
    </xf>
    <xf numFmtId="9" fontId="34" fillId="0" borderId="0" xfId="52" applyFont="1" applyAlignment="1">
      <alignment horizontal="center"/>
    </xf>
    <xf numFmtId="9" fontId="62" fillId="0" borderId="0" xfId="52" applyFont="1" applyAlignment="1">
      <alignment horizontal="center"/>
    </xf>
    <xf numFmtId="167" fontId="62" fillId="0" borderId="0" xfId="52" applyNumberFormat="1" applyFont="1" applyAlignment="1">
      <alignment horizontal="center"/>
    </xf>
    <xf numFmtId="167" fontId="34" fillId="0" borderId="0" xfId="52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62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63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bbycratie.fr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obbycratie.fr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obbycratie.fr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obbycratie.fr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lobbycratie.fr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bbycratie.fr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lobbycratie.fr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lobbycratie.fr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lobbycratie.f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1"/>
  <sheetViews>
    <sheetView tabSelected="1" zoomScalePageLayoutView="0" workbookViewId="0" topLeftCell="A1">
      <selection activeCell="B33" sqref="B33"/>
    </sheetView>
  </sheetViews>
  <sheetFormatPr defaultColWidth="11.421875" defaultRowHeight="15"/>
  <cols>
    <col min="1" max="1" width="16.8515625" style="0" customWidth="1"/>
    <col min="2" max="2" width="12.8515625" style="0" customWidth="1"/>
    <col min="3" max="4" width="14.7109375" style="0" customWidth="1"/>
  </cols>
  <sheetData>
    <row r="4" spans="6:7" ht="23.25">
      <c r="F4" s="15" t="s">
        <v>19</v>
      </c>
      <c r="G4" s="15"/>
    </row>
    <row r="5" ht="15.75">
      <c r="A5" s="3" t="s">
        <v>20</v>
      </c>
    </row>
    <row r="6" spans="1:11" ht="18.75">
      <c r="A6" s="21" t="s">
        <v>201</v>
      </c>
      <c r="C6" s="4"/>
      <c r="D6" s="4"/>
      <c r="E6" s="4"/>
      <c r="F6" s="4"/>
      <c r="G6" s="4"/>
      <c r="H6" s="4"/>
      <c r="I6" s="4"/>
      <c r="J6" s="4"/>
      <c r="K6" s="4"/>
    </row>
    <row r="7" spans="1:11" ht="18.75">
      <c r="A7" s="4" t="s">
        <v>17</v>
      </c>
      <c r="C7" s="4"/>
      <c r="D7" s="4"/>
      <c r="E7" s="4"/>
      <c r="F7" s="4"/>
      <c r="G7" s="4"/>
      <c r="H7" s="4"/>
      <c r="I7" s="4"/>
      <c r="J7" s="4"/>
      <c r="K7" s="4"/>
    </row>
    <row r="8" spans="1:11" ht="18.75">
      <c r="A8" s="5">
        <v>39974</v>
      </c>
      <c r="B8" s="4"/>
      <c r="C8" s="4"/>
      <c r="D8" s="4"/>
      <c r="E8" s="4"/>
      <c r="F8" s="4"/>
      <c r="G8" s="4"/>
      <c r="H8" s="4"/>
      <c r="I8" s="4"/>
      <c r="J8" s="4"/>
      <c r="K8" s="4"/>
    </row>
    <row r="14" ht="15">
      <c r="A14" s="32" t="s">
        <v>204</v>
      </c>
    </row>
    <row r="15" spans="2:3" ht="15">
      <c r="B15" t="s">
        <v>208</v>
      </c>
      <c r="C15" t="s">
        <v>209</v>
      </c>
    </row>
    <row r="16" spans="1:4" ht="15">
      <c r="A16" t="s">
        <v>207</v>
      </c>
      <c r="B16" s="1">
        <f>F31</f>
        <v>38</v>
      </c>
      <c r="C16" s="25">
        <f>B16/B18</f>
        <v>0.5277777777777778</v>
      </c>
      <c r="D16" s="22"/>
    </row>
    <row r="17" spans="1:4" ht="15">
      <c r="A17" t="s">
        <v>206</v>
      </c>
      <c r="B17" s="1">
        <f>G31</f>
        <v>34</v>
      </c>
      <c r="C17" s="25">
        <f>B17/B18</f>
        <v>0.4722222222222222</v>
      </c>
      <c r="D17" s="22"/>
    </row>
    <row r="18" spans="1:3" ht="15">
      <c r="A18" t="s">
        <v>22</v>
      </c>
      <c r="B18" s="1">
        <f>SUM(B16:B17)</f>
        <v>72</v>
      </c>
      <c r="C18" s="1"/>
    </row>
    <row r="20" ht="15">
      <c r="A20" s="32" t="s">
        <v>215</v>
      </c>
    </row>
    <row r="21" spans="2:9" ht="15">
      <c r="B21" t="s">
        <v>216</v>
      </c>
      <c r="C21" t="s">
        <v>217</v>
      </c>
      <c r="D21" s="33" t="s">
        <v>210</v>
      </c>
      <c r="E21" s="33" t="s">
        <v>211</v>
      </c>
      <c r="F21" s="33" t="s">
        <v>205</v>
      </c>
      <c r="G21" s="33" t="s">
        <v>212</v>
      </c>
      <c r="H21" s="33" t="s">
        <v>213</v>
      </c>
      <c r="I21" s="33" t="s">
        <v>214</v>
      </c>
    </row>
    <row r="22" spans="1:9" ht="15.75">
      <c r="A22" s="7" t="s">
        <v>0</v>
      </c>
      <c r="B22" s="1">
        <v>29</v>
      </c>
      <c r="C22" s="23">
        <f>('Dom Tom'!E14+Ouest!E14+Ouest!E15+Ouest!E16+Est!E14+Est!E15+Est!E16+Est!E17+'Massif central'!E14+'Massif central'!E15+'Massif central'!E16+'Sud Ouest'!E14+'Sud Ouest'!E15+'Sud Ouest'!E16+'Sud Ouest'!E17+'Sud-Est'!E14+'Sud-Est'!E15+'Sud-Est'!E16+'Sud-Est'!E17+'Sud-Est'!E18+IDf!E14+IDf!E15+IDf!E16+IDf!E17+IDf!E18+'Nord Ouest'!E14+'Nord Ouest'!E15+'Nord Ouest'!E16+'Nord Ouest'!E17)</f>
        <v>1594</v>
      </c>
      <c r="D22" s="23">
        <f>C22/B22</f>
        <v>54.96551724137931</v>
      </c>
      <c r="E22" s="26">
        <f>19/B22</f>
        <v>0.6551724137931034</v>
      </c>
      <c r="F22" s="1">
        <v>15</v>
      </c>
      <c r="G22" s="1">
        <v>14</v>
      </c>
      <c r="H22" s="25">
        <f>F22/B22</f>
        <v>0.5172413793103449</v>
      </c>
      <c r="I22" s="25">
        <f>G22/B22</f>
        <v>0.4827586206896552</v>
      </c>
    </row>
    <row r="23" spans="1:9" ht="15.75">
      <c r="A23" s="10" t="s">
        <v>1</v>
      </c>
      <c r="B23" s="1">
        <v>14</v>
      </c>
      <c r="C23" s="23">
        <f>('Dom Tom'!E16+Ouest!E17+Ouest!E18+Est!E18+Est!E19+'Massif central'!E17+'Sud Ouest'!E18+'Sud Ouest'!E19+'Sud-Est'!E22+'Sud-Est'!E23+IDf!E23+IDf!E24+'Nord Ouest'!E18+'Nord Ouest'!E19)</f>
        <v>725</v>
      </c>
      <c r="D23" s="23">
        <f aca="true" t="shared" si="0" ref="D23:D29">C23/B23</f>
        <v>51.785714285714285</v>
      </c>
      <c r="E23" s="24">
        <f>8/B23</f>
        <v>0.5714285714285714</v>
      </c>
      <c r="F23" s="1">
        <v>8</v>
      </c>
      <c r="G23" s="1">
        <v>6</v>
      </c>
      <c r="H23" s="25">
        <f>F23/B23</f>
        <v>0.5714285714285714</v>
      </c>
      <c r="I23" s="25">
        <f>G23/B23</f>
        <v>0.42857142857142855</v>
      </c>
    </row>
    <row r="24" spans="1:9" ht="15.75">
      <c r="A24" s="9" t="s">
        <v>2</v>
      </c>
      <c r="B24" s="1">
        <v>14</v>
      </c>
      <c r="C24" s="31">
        <f>(Ouest!E19+Ouest!E20+Est!E20+'Massif central'!E18+'Sud Ouest'!E20+'Sud Ouest'!E21+'Sud-Est'!E19+'Sud-Est'!E20+'Sud-Est'!E21+IDf!E19+IDf!E20+IDf!E21+IDf!E22+'Nord Ouest'!E20)</f>
        <v>690</v>
      </c>
      <c r="D24" s="31">
        <f t="shared" si="0"/>
        <v>49.285714285714285</v>
      </c>
      <c r="E24" s="27">
        <f>2/14</f>
        <v>0.14285714285714285</v>
      </c>
      <c r="F24" s="1">
        <v>6</v>
      </c>
      <c r="G24" s="1">
        <v>8</v>
      </c>
      <c r="H24" s="25">
        <f>F24/B24</f>
        <v>0.42857142857142855</v>
      </c>
      <c r="I24" s="25">
        <f>G24/B24</f>
        <v>0.5714285714285714</v>
      </c>
    </row>
    <row r="25" spans="1:9" ht="15.75">
      <c r="A25" s="11" t="s">
        <v>3</v>
      </c>
      <c r="B25" s="1">
        <v>6</v>
      </c>
      <c r="C25" s="23">
        <f>(Ouest!E21+Est!E21+'Sud Ouest'!E22+'Sud-Est'!E25+IDf!E25+'Nord Ouest'!E22)</f>
        <v>327</v>
      </c>
      <c r="D25" s="23">
        <f t="shared" si="0"/>
        <v>54.5</v>
      </c>
      <c r="E25" s="24">
        <v>0.5</v>
      </c>
      <c r="F25" s="1">
        <v>2</v>
      </c>
      <c r="G25" s="1">
        <v>4</v>
      </c>
      <c r="H25" s="25">
        <f>F25/B25</f>
        <v>0.3333333333333333</v>
      </c>
      <c r="I25" s="28">
        <f>G25/B25</f>
        <v>0.6666666666666666</v>
      </c>
    </row>
    <row r="26" spans="1:9" ht="15.75">
      <c r="A26" s="12" t="s">
        <v>4</v>
      </c>
      <c r="B26" s="1">
        <v>4</v>
      </c>
      <c r="C26" s="23">
        <f>('Sud Ouest'!E23+'Sud-Est'!E26+IDf!E26+'Nord Ouest'!E23)</f>
        <v>212</v>
      </c>
      <c r="D26" s="23">
        <f t="shared" si="0"/>
        <v>53</v>
      </c>
      <c r="E26" s="24">
        <v>0.5</v>
      </c>
      <c r="F26" s="1">
        <v>3</v>
      </c>
      <c r="G26" s="1">
        <v>1</v>
      </c>
      <c r="H26" s="25">
        <f>F26/B26</f>
        <v>0.75</v>
      </c>
      <c r="I26" s="29">
        <f>G26/B26</f>
        <v>0.25</v>
      </c>
    </row>
    <row r="27" spans="1:9" ht="15.75">
      <c r="A27" s="7" t="s">
        <v>5</v>
      </c>
      <c r="B27" s="1">
        <v>1</v>
      </c>
      <c r="C27" s="23">
        <f>Ouest!E22</f>
        <v>60</v>
      </c>
      <c r="D27" s="23">
        <f t="shared" si="0"/>
        <v>60</v>
      </c>
      <c r="E27" s="24">
        <v>1</v>
      </c>
      <c r="F27" s="1">
        <v>1</v>
      </c>
      <c r="G27" s="1">
        <v>0</v>
      </c>
      <c r="H27" s="25">
        <f>F27/B27</f>
        <v>1</v>
      </c>
      <c r="I27" s="25">
        <f>G27/B27</f>
        <v>0</v>
      </c>
    </row>
    <row r="28" spans="1:9" ht="15.75">
      <c r="A28" s="8" t="s">
        <v>6</v>
      </c>
      <c r="B28" s="1">
        <v>3</v>
      </c>
      <c r="C28" s="30">
        <f>(Est!E22+'Sud-Est'!E24+'Nord Ouest'!E21)</f>
        <v>181</v>
      </c>
      <c r="D28" s="30">
        <f t="shared" si="0"/>
        <v>60.333333333333336</v>
      </c>
      <c r="E28" s="24">
        <v>0.66</v>
      </c>
      <c r="F28" s="1">
        <v>2</v>
      </c>
      <c r="G28" s="1">
        <v>1</v>
      </c>
      <c r="H28" s="25">
        <f>F28/B28</f>
        <v>0.6666666666666666</v>
      </c>
      <c r="I28" s="25">
        <f>G28/B28</f>
        <v>0.3333333333333333</v>
      </c>
    </row>
    <row r="29" spans="1:9" ht="15">
      <c r="A29" t="s">
        <v>197</v>
      </c>
      <c r="B29" s="1">
        <v>1</v>
      </c>
      <c r="C29" s="23">
        <f>'Dom Tom'!E15</f>
        <v>71</v>
      </c>
      <c r="D29" s="23">
        <f t="shared" si="0"/>
        <v>71</v>
      </c>
      <c r="E29" s="24">
        <v>0</v>
      </c>
      <c r="F29" s="1">
        <v>1</v>
      </c>
      <c r="G29" s="1">
        <v>0</v>
      </c>
      <c r="H29" s="25">
        <f>F29/B29</f>
        <v>1</v>
      </c>
      <c r="I29" s="25">
        <f>G29/B29</f>
        <v>0</v>
      </c>
    </row>
    <row r="30" spans="8:9" ht="15">
      <c r="H30" s="22"/>
      <c r="I30" s="22"/>
    </row>
    <row r="31" spans="1:9" ht="15">
      <c r="A31" t="s">
        <v>22</v>
      </c>
      <c r="B31" s="1">
        <f>SUM(B22:B30)</f>
        <v>72</v>
      </c>
      <c r="C31" s="23">
        <f>SUM(C22:C30)</f>
        <v>3860</v>
      </c>
      <c r="D31" s="23">
        <f>C31/B31</f>
        <v>53.611111111111114</v>
      </c>
      <c r="E31" s="24">
        <f>37/B31</f>
        <v>0.5138888888888888</v>
      </c>
      <c r="F31" s="1">
        <f>SUM(F22:F30)</f>
        <v>38</v>
      </c>
      <c r="G31" s="1">
        <f>SUM(G22:G30)</f>
        <v>34</v>
      </c>
      <c r="H31" s="25">
        <f>F31/B31</f>
        <v>0.5277777777777778</v>
      </c>
      <c r="I31" s="25">
        <f>G31/B31</f>
        <v>0.4722222222222222</v>
      </c>
    </row>
  </sheetData>
  <sheetProtection/>
  <hyperlinks>
    <hyperlink ref="A6" r:id="rId1" display="www.lobbycratie.fr 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K5" sqref="A1:K5"/>
    </sheetView>
  </sheetViews>
  <sheetFormatPr defaultColWidth="11.421875" defaultRowHeight="15"/>
  <cols>
    <col min="2" max="2" width="16.00390625" style="0" customWidth="1"/>
    <col min="5" max="5" width="11.57421875" style="0" customWidth="1"/>
    <col min="6" max="6" width="10.57421875" style="0" customWidth="1"/>
    <col min="7" max="7" width="19.8515625" style="0" customWidth="1"/>
    <col min="8" max="8" width="7.57421875" style="0" customWidth="1"/>
    <col min="9" max="9" width="17.28125" style="0" customWidth="1"/>
    <col min="10" max="10" width="14.57421875" style="0" customWidth="1"/>
    <col min="11" max="11" width="9.421875" style="0" customWidth="1"/>
    <col min="12" max="12" width="6.421875" style="0" customWidth="1"/>
  </cols>
  <sheetData>
    <row r="1" spans="5:6" ht="23.25">
      <c r="E1" s="15" t="s">
        <v>19</v>
      </c>
      <c r="F1" s="15"/>
    </row>
    <row r="2" ht="15.75">
      <c r="A2" s="3" t="s">
        <v>20</v>
      </c>
    </row>
    <row r="3" spans="1:10" ht="18.75">
      <c r="A3" s="21" t="s">
        <v>201</v>
      </c>
      <c r="C3" s="4"/>
      <c r="D3" s="4"/>
      <c r="E3" s="4"/>
      <c r="F3" s="4"/>
      <c r="G3" s="4"/>
      <c r="H3" s="4"/>
      <c r="I3" s="4"/>
      <c r="J3" s="4"/>
    </row>
    <row r="4" spans="1:10" ht="18.75">
      <c r="A4" s="4" t="s">
        <v>17</v>
      </c>
      <c r="B4" s="5">
        <v>39974</v>
      </c>
      <c r="C4" s="4"/>
      <c r="D4" s="4"/>
      <c r="E4" s="4"/>
      <c r="F4" s="4"/>
      <c r="G4" s="4"/>
      <c r="H4" s="4"/>
      <c r="I4" s="4"/>
      <c r="J4" s="4"/>
    </row>
    <row r="5" spans="1:10" ht="18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8.75">
      <c r="A6" s="4"/>
      <c r="B6" s="4" t="s">
        <v>7</v>
      </c>
      <c r="C6" s="14" t="s">
        <v>190</v>
      </c>
      <c r="D6" s="4"/>
      <c r="E6" s="4"/>
      <c r="F6" s="4"/>
      <c r="G6" s="4"/>
      <c r="H6" s="4"/>
      <c r="I6" s="4"/>
      <c r="J6" s="4"/>
    </row>
    <row r="7" spans="1:10" ht="18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9" ht="18.75">
      <c r="A8" s="4"/>
      <c r="B8" s="4"/>
      <c r="C8" s="4"/>
      <c r="D8" s="4"/>
      <c r="E8" s="4"/>
      <c r="F8" s="4"/>
      <c r="G8" s="4"/>
      <c r="H8" s="4"/>
      <c r="I8" s="4"/>
      <c r="J8" s="4"/>
      <c r="P8" t="s">
        <v>42</v>
      </c>
      <c r="Q8" s="7" t="s">
        <v>0</v>
      </c>
      <c r="S8" t="s">
        <v>46</v>
      </c>
    </row>
    <row r="9" spans="1:18" ht="18.75">
      <c r="A9" s="4" t="s">
        <v>8</v>
      </c>
      <c r="B9" s="13">
        <v>3</v>
      </c>
      <c r="C9" s="4"/>
      <c r="D9" s="4"/>
      <c r="E9" s="4"/>
      <c r="F9" s="4"/>
      <c r="G9" s="4"/>
      <c r="H9" s="4"/>
      <c r="I9" s="4"/>
      <c r="J9" s="4"/>
      <c r="O9" t="s">
        <v>43</v>
      </c>
      <c r="P9" s="10" t="s">
        <v>1</v>
      </c>
      <c r="R9" t="s">
        <v>47</v>
      </c>
    </row>
    <row r="10" spans="1:18" ht="18.75">
      <c r="A10" s="4"/>
      <c r="B10" s="4"/>
      <c r="C10" s="4"/>
      <c r="D10" s="4"/>
      <c r="E10" s="4"/>
      <c r="F10" s="4"/>
      <c r="G10" s="4"/>
      <c r="H10" s="4"/>
      <c r="I10" s="4"/>
      <c r="J10" s="4"/>
      <c r="P10" s="9" t="s">
        <v>2</v>
      </c>
      <c r="R10" t="s">
        <v>48</v>
      </c>
    </row>
    <row r="11" spans="1:18" ht="18.75">
      <c r="A11" s="6" t="s">
        <v>13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45</v>
      </c>
      <c r="G11" s="6" t="s">
        <v>44</v>
      </c>
      <c r="H11" s="6" t="s">
        <v>22</v>
      </c>
      <c r="I11" s="6" t="s">
        <v>21</v>
      </c>
      <c r="J11" s="6" t="s">
        <v>14</v>
      </c>
      <c r="K11" s="6" t="s">
        <v>15</v>
      </c>
      <c r="P11" s="11" t="s">
        <v>3</v>
      </c>
      <c r="R11" t="s">
        <v>49</v>
      </c>
    </row>
    <row r="12" spans="16:18" ht="15.75">
      <c r="P12" s="12" t="s">
        <v>4</v>
      </c>
      <c r="R12" t="s">
        <v>50</v>
      </c>
    </row>
    <row r="13" spans="16:18" ht="15.75">
      <c r="P13" s="7" t="s">
        <v>5</v>
      </c>
      <c r="R13" t="s">
        <v>51</v>
      </c>
    </row>
    <row r="14" spans="1:18" ht="15.75">
      <c r="A14" s="2">
        <v>1</v>
      </c>
      <c r="B14" s="2" t="s">
        <v>193</v>
      </c>
      <c r="C14" s="2" t="s">
        <v>194</v>
      </c>
      <c r="D14" s="2" t="s">
        <v>0</v>
      </c>
      <c r="E14" s="2">
        <f>2009-F14</f>
        <v>62</v>
      </c>
      <c r="F14" s="2">
        <v>1947</v>
      </c>
      <c r="G14" s="2" t="s">
        <v>42</v>
      </c>
      <c r="H14" s="2">
        <v>1</v>
      </c>
      <c r="I14" s="2">
        <v>1</v>
      </c>
      <c r="J14" s="2" t="s">
        <v>92</v>
      </c>
      <c r="K14" s="2"/>
      <c r="P14" s="8" t="s">
        <v>6</v>
      </c>
      <c r="R14" t="s">
        <v>52</v>
      </c>
    </row>
    <row r="15" spans="1:18" ht="15">
      <c r="A15" s="2">
        <f>A14+1</f>
        <v>2</v>
      </c>
      <c r="B15" s="1" t="s">
        <v>191</v>
      </c>
      <c r="C15" s="2" t="s">
        <v>192</v>
      </c>
      <c r="D15" s="2" t="s">
        <v>197</v>
      </c>
      <c r="E15" s="2">
        <f>2009-F15</f>
        <v>71</v>
      </c>
      <c r="F15" s="2">
        <v>1938</v>
      </c>
      <c r="G15" s="2" t="s">
        <v>43</v>
      </c>
      <c r="H15" s="2">
        <v>0</v>
      </c>
      <c r="I15" s="2">
        <v>0</v>
      </c>
      <c r="J15" s="2"/>
      <c r="K15" s="2"/>
      <c r="L15" t="s">
        <v>199</v>
      </c>
      <c r="P15" t="s">
        <v>197</v>
      </c>
      <c r="R15" t="s">
        <v>53</v>
      </c>
    </row>
    <row r="16" spans="1:18" ht="15">
      <c r="A16" s="2">
        <f>A15+1</f>
        <v>3</v>
      </c>
      <c r="B16" s="2" t="s">
        <v>195</v>
      </c>
      <c r="C16" s="2" t="s">
        <v>196</v>
      </c>
      <c r="D16" s="2" t="s">
        <v>1</v>
      </c>
      <c r="E16" s="2">
        <f>2009-F16</f>
        <v>63</v>
      </c>
      <c r="F16" s="2">
        <v>1946</v>
      </c>
      <c r="G16" s="2" t="s">
        <v>42</v>
      </c>
      <c r="H16" s="2">
        <v>2</v>
      </c>
      <c r="I16" s="2">
        <v>2</v>
      </c>
      <c r="J16" s="2" t="s">
        <v>50</v>
      </c>
      <c r="K16" s="2" t="s">
        <v>57</v>
      </c>
      <c r="R16" t="s">
        <v>54</v>
      </c>
    </row>
    <row r="17" spans="1:18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R17" t="s">
        <v>55</v>
      </c>
    </row>
    <row r="18" spans="1:18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R18" t="s">
        <v>56</v>
      </c>
    </row>
    <row r="19" spans="1:18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R19" t="s">
        <v>57</v>
      </c>
    </row>
    <row r="20" spans="1:18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R20" t="s">
        <v>58</v>
      </c>
    </row>
    <row r="21" spans="1:1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R21" t="s">
        <v>92</v>
      </c>
    </row>
    <row r="22" spans="1:11" ht="15">
      <c r="A22" s="2"/>
      <c r="B22" s="2"/>
      <c r="C22" s="2"/>
      <c r="D22" s="2"/>
      <c r="E22" s="2"/>
      <c r="F22" s="17"/>
      <c r="G22" s="16"/>
      <c r="H22" s="2"/>
      <c r="I22" s="2"/>
      <c r="J22" s="2"/>
      <c r="K22" s="2"/>
    </row>
    <row r="23" spans="1:1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5" ht="15">
      <c r="B25" s="18" t="s">
        <v>59</v>
      </c>
    </row>
    <row r="26" ht="15">
      <c r="B26" s="18" t="s">
        <v>200</v>
      </c>
    </row>
    <row r="27" ht="15">
      <c r="B27" s="19" t="s">
        <v>117</v>
      </c>
    </row>
    <row r="29" ht="15">
      <c r="B29" t="s">
        <v>198</v>
      </c>
    </row>
  </sheetData>
  <sheetProtection/>
  <dataValidations count="6">
    <dataValidation type="list" allowBlank="1" showInputMessage="1" showErrorMessage="1" sqref="D23">
      <formula1>"Menu"</formula1>
    </dataValidation>
    <dataValidation type="list" allowBlank="1" showInputMessage="1" showErrorMessage="1" sqref="D17:D22">
      <formula1>Menu</formula1>
    </dataValidation>
    <dataValidation type="list" allowBlank="1" showInputMessage="1" showErrorMessage="1" sqref="K14:K23 J17:J23">
      <formula1>$S$8:$S$20</formula1>
    </dataValidation>
    <dataValidation type="list" allowBlank="1" showInputMessage="1" showErrorMessage="1" sqref="G14:G23">
      <formula1>Choix</formula1>
    </dataValidation>
    <dataValidation type="list" allowBlank="1" showInputMessage="1" showErrorMessage="1" sqref="D14:D16">
      <formula1>$Q$8:$Q$15</formula1>
    </dataValidation>
    <dataValidation type="list" allowBlank="1" showInputMessage="1" showErrorMessage="1" sqref="J14:J16">
      <formula1>$S$8:$S$21</formula1>
    </dataValidation>
  </dataValidations>
  <hyperlinks>
    <hyperlink ref="A3" r:id="rId1" display="www.lobbycratie.fr 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B4" sqref="B4"/>
    </sheetView>
  </sheetViews>
  <sheetFormatPr defaultColWidth="11.421875" defaultRowHeight="15"/>
  <cols>
    <col min="2" max="2" width="21.00390625" style="0" customWidth="1"/>
    <col min="5" max="6" width="17.28125" style="0" customWidth="1"/>
    <col min="7" max="7" width="20.421875" style="0" customWidth="1"/>
    <col min="8" max="8" width="16.00390625" style="0" customWidth="1"/>
    <col min="9" max="9" width="17.8515625" style="0" customWidth="1"/>
    <col min="10" max="10" width="22.7109375" style="0" customWidth="1"/>
    <col min="11" max="11" width="17.8515625" style="0" customWidth="1"/>
    <col min="12" max="12" width="17.28125" style="0" customWidth="1"/>
  </cols>
  <sheetData>
    <row r="1" spans="5:6" ht="23.25">
      <c r="E1" s="15" t="s">
        <v>19</v>
      </c>
      <c r="F1" s="15"/>
    </row>
    <row r="2" ht="15.75">
      <c r="A2" s="3" t="s">
        <v>20</v>
      </c>
    </row>
    <row r="3" spans="1:10" ht="18.75">
      <c r="A3" s="21" t="s">
        <v>201</v>
      </c>
      <c r="C3" s="4"/>
      <c r="D3" s="4"/>
      <c r="E3" s="4"/>
      <c r="F3" s="4"/>
      <c r="G3" s="4"/>
      <c r="H3" s="4"/>
      <c r="I3" s="4"/>
      <c r="J3" s="4"/>
    </row>
    <row r="4" spans="1:10" ht="18.75">
      <c r="A4" s="4" t="s">
        <v>17</v>
      </c>
      <c r="B4" s="5">
        <v>39974</v>
      </c>
      <c r="C4" s="4"/>
      <c r="D4" s="4"/>
      <c r="E4" s="4"/>
      <c r="F4" s="4"/>
      <c r="G4" s="4"/>
      <c r="H4" s="4"/>
      <c r="I4" s="4"/>
      <c r="J4" s="4"/>
    </row>
    <row r="5" spans="1:10" ht="18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8.75">
      <c r="A6" s="4"/>
      <c r="B6" s="4" t="s">
        <v>7</v>
      </c>
      <c r="C6" s="14" t="s">
        <v>23</v>
      </c>
      <c r="D6" s="4"/>
      <c r="E6" s="4"/>
      <c r="F6" s="4"/>
      <c r="G6" s="4"/>
      <c r="H6" s="4"/>
      <c r="I6" s="4"/>
      <c r="J6" s="4"/>
    </row>
    <row r="7" spans="1:10" ht="18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9" ht="18.75">
      <c r="A8" s="4"/>
      <c r="B8" s="4"/>
      <c r="C8" s="4"/>
      <c r="D8" s="4"/>
      <c r="E8" s="4"/>
      <c r="F8" s="4"/>
      <c r="G8" s="4"/>
      <c r="H8" s="4"/>
      <c r="I8" s="4"/>
      <c r="J8" s="4"/>
      <c r="P8" t="s">
        <v>42</v>
      </c>
      <c r="Q8" s="7" t="s">
        <v>0</v>
      </c>
      <c r="S8" t="s">
        <v>46</v>
      </c>
    </row>
    <row r="9" spans="1:19" ht="18.75">
      <c r="A9" s="4" t="s">
        <v>8</v>
      </c>
      <c r="B9" s="13">
        <v>9</v>
      </c>
      <c r="C9" s="4"/>
      <c r="D9" s="4"/>
      <c r="E9" s="4"/>
      <c r="F9" s="4"/>
      <c r="G9" s="4"/>
      <c r="H9" s="4"/>
      <c r="I9" s="4"/>
      <c r="J9" s="4"/>
      <c r="P9" t="s">
        <v>43</v>
      </c>
      <c r="Q9" s="10" t="s">
        <v>1</v>
      </c>
      <c r="S9" t="s">
        <v>47</v>
      </c>
    </row>
    <row r="10" spans="1:19" ht="18.75">
      <c r="A10" s="4"/>
      <c r="B10" s="4"/>
      <c r="C10" s="4"/>
      <c r="D10" s="4"/>
      <c r="E10" s="4"/>
      <c r="F10" s="4"/>
      <c r="G10" s="4"/>
      <c r="H10" s="4"/>
      <c r="I10" s="4"/>
      <c r="J10" s="4"/>
      <c r="Q10" s="9" t="s">
        <v>2</v>
      </c>
      <c r="S10" t="s">
        <v>48</v>
      </c>
    </row>
    <row r="11" spans="1:19" ht="18.75">
      <c r="A11" s="6" t="s">
        <v>13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45</v>
      </c>
      <c r="G11" s="6" t="s">
        <v>44</v>
      </c>
      <c r="H11" s="6" t="s">
        <v>22</v>
      </c>
      <c r="I11" s="6" t="s">
        <v>21</v>
      </c>
      <c r="J11" s="6" t="s">
        <v>14</v>
      </c>
      <c r="K11" s="6" t="s">
        <v>15</v>
      </c>
      <c r="L11" s="6" t="s">
        <v>16</v>
      </c>
      <c r="Q11" s="11" t="s">
        <v>3</v>
      </c>
      <c r="S11" t="s">
        <v>49</v>
      </c>
    </row>
    <row r="12" spans="17:19" ht="15.75">
      <c r="Q12" s="12" t="s">
        <v>4</v>
      </c>
      <c r="S12" t="s">
        <v>50</v>
      </c>
    </row>
    <row r="13" spans="17:19" ht="15.75">
      <c r="Q13" s="7" t="s">
        <v>5</v>
      </c>
      <c r="S13" t="s">
        <v>51</v>
      </c>
    </row>
    <row r="14" spans="1:19" ht="15.75">
      <c r="A14" s="2">
        <v>1</v>
      </c>
      <c r="B14" s="2" t="s">
        <v>24</v>
      </c>
      <c r="C14" s="2" t="s">
        <v>25</v>
      </c>
      <c r="D14" s="2" t="s">
        <v>0</v>
      </c>
      <c r="E14" s="2">
        <f>2009-F14</f>
        <v>35</v>
      </c>
      <c r="F14" s="2">
        <v>1974</v>
      </c>
      <c r="G14" s="2" t="s">
        <v>42</v>
      </c>
      <c r="H14" s="2">
        <v>2</v>
      </c>
      <c r="I14" s="2">
        <v>1</v>
      </c>
      <c r="J14" s="2" t="s">
        <v>47</v>
      </c>
      <c r="K14" s="2" t="s">
        <v>58</v>
      </c>
      <c r="L14" s="2"/>
      <c r="Q14" s="8" t="s">
        <v>6</v>
      </c>
      <c r="S14" t="s">
        <v>52</v>
      </c>
    </row>
    <row r="15" spans="1:19" ht="15">
      <c r="A15" s="2">
        <f>A14+1</f>
        <v>2</v>
      </c>
      <c r="B15" s="1" t="s">
        <v>28</v>
      </c>
      <c r="C15" s="2" t="s">
        <v>29</v>
      </c>
      <c r="D15" s="2" t="s">
        <v>0</v>
      </c>
      <c r="E15" s="2">
        <f aca="true" t="shared" si="0" ref="E15:E22">2009-F15</f>
        <v>62</v>
      </c>
      <c r="F15" s="2">
        <v>1947</v>
      </c>
      <c r="G15" s="2" t="s">
        <v>42</v>
      </c>
      <c r="H15" s="2">
        <v>2</v>
      </c>
      <c r="I15" s="2">
        <v>0</v>
      </c>
      <c r="J15" s="2" t="s">
        <v>55</v>
      </c>
      <c r="K15" s="2" t="s">
        <v>58</v>
      </c>
      <c r="L15" s="2"/>
      <c r="S15" t="s">
        <v>53</v>
      </c>
    </row>
    <row r="16" spans="1:19" ht="15">
      <c r="A16" s="2">
        <f aca="true" t="shared" si="1" ref="A16:A22">A15+1</f>
        <v>3</v>
      </c>
      <c r="B16" s="2" t="s">
        <v>26</v>
      </c>
      <c r="C16" s="2" t="s">
        <v>27</v>
      </c>
      <c r="D16" s="2" t="s">
        <v>0</v>
      </c>
      <c r="E16" s="2">
        <f t="shared" si="0"/>
        <v>55</v>
      </c>
      <c r="F16" s="2">
        <v>1954</v>
      </c>
      <c r="G16" s="2" t="s">
        <v>42</v>
      </c>
      <c r="H16" s="2">
        <v>2</v>
      </c>
      <c r="I16" s="2">
        <v>1</v>
      </c>
      <c r="J16" s="2" t="s">
        <v>51</v>
      </c>
      <c r="K16" s="2" t="s">
        <v>54</v>
      </c>
      <c r="L16" s="2"/>
      <c r="S16" t="s">
        <v>54</v>
      </c>
    </row>
    <row r="17" spans="1:19" ht="15">
      <c r="A17" s="2">
        <f t="shared" si="1"/>
        <v>4</v>
      </c>
      <c r="B17" s="2" t="s">
        <v>31</v>
      </c>
      <c r="C17" s="2" t="s">
        <v>30</v>
      </c>
      <c r="D17" s="2" t="s">
        <v>1</v>
      </c>
      <c r="E17" s="2">
        <f t="shared" si="0"/>
        <v>59</v>
      </c>
      <c r="F17" s="2">
        <v>1950</v>
      </c>
      <c r="G17" s="2" t="s">
        <v>42</v>
      </c>
      <c r="H17" s="2">
        <v>1</v>
      </c>
      <c r="I17" s="2">
        <v>0</v>
      </c>
      <c r="J17" s="2" t="s">
        <v>58</v>
      </c>
      <c r="K17" s="2"/>
      <c r="L17" s="2"/>
      <c r="S17" t="s">
        <v>55</v>
      </c>
    </row>
    <row r="18" spans="1:19" ht="15">
      <c r="A18" s="2">
        <f t="shared" si="1"/>
        <v>5</v>
      </c>
      <c r="B18" s="2" t="s">
        <v>32</v>
      </c>
      <c r="C18" s="2" t="s">
        <v>33</v>
      </c>
      <c r="D18" s="2" t="s">
        <v>1</v>
      </c>
      <c r="E18" s="2">
        <f t="shared" si="0"/>
        <v>49</v>
      </c>
      <c r="F18" s="2">
        <v>1960</v>
      </c>
      <c r="G18" s="2" t="s">
        <v>42</v>
      </c>
      <c r="H18" s="2">
        <v>2</v>
      </c>
      <c r="I18" s="2">
        <v>1</v>
      </c>
      <c r="J18" s="2" t="s">
        <v>53</v>
      </c>
      <c r="K18" s="2" t="s">
        <v>58</v>
      </c>
      <c r="L18" s="2"/>
      <c r="S18" t="s">
        <v>56</v>
      </c>
    </row>
    <row r="19" spans="1:19" ht="15">
      <c r="A19" s="2">
        <f t="shared" si="1"/>
        <v>6</v>
      </c>
      <c r="B19" s="2" t="s">
        <v>34</v>
      </c>
      <c r="C19" s="2" t="s">
        <v>35</v>
      </c>
      <c r="D19" s="2" t="s">
        <v>2</v>
      </c>
      <c r="E19" s="2">
        <f t="shared" si="0"/>
        <v>43</v>
      </c>
      <c r="F19" s="2">
        <v>1966</v>
      </c>
      <c r="G19" s="2" t="s">
        <v>43</v>
      </c>
      <c r="H19" s="2">
        <v>0</v>
      </c>
      <c r="I19" s="2">
        <v>0</v>
      </c>
      <c r="J19" s="2"/>
      <c r="K19" s="2"/>
      <c r="L19" s="2"/>
      <c r="S19" t="s">
        <v>57</v>
      </c>
    </row>
    <row r="20" spans="1:19" ht="15">
      <c r="A20" s="2">
        <f t="shared" si="1"/>
        <v>7</v>
      </c>
      <c r="B20" s="2" t="s">
        <v>36</v>
      </c>
      <c r="C20" s="2" t="s">
        <v>37</v>
      </c>
      <c r="D20" s="2" t="s">
        <v>2</v>
      </c>
      <c r="E20" s="2">
        <f t="shared" si="0"/>
        <v>60</v>
      </c>
      <c r="F20" s="2">
        <v>1949</v>
      </c>
      <c r="G20" s="2" t="s">
        <v>43</v>
      </c>
      <c r="H20" s="2">
        <v>0</v>
      </c>
      <c r="I20" s="2">
        <v>0</v>
      </c>
      <c r="J20" s="2"/>
      <c r="K20" s="2"/>
      <c r="L20" s="2"/>
      <c r="S20" t="s">
        <v>58</v>
      </c>
    </row>
    <row r="21" spans="1:12" ht="15">
      <c r="A21" s="2">
        <f t="shared" si="1"/>
        <v>8</v>
      </c>
      <c r="B21" s="2" t="s">
        <v>38</v>
      </c>
      <c r="C21" s="2" t="s">
        <v>39</v>
      </c>
      <c r="D21" s="2" t="s">
        <v>3</v>
      </c>
      <c r="E21" s="2">
        <f t="shared" si="0"/>
        <v>49</v>
      </c>
      <c r="F21" s="2">
        <v>1960</v>
      </c>
      <c r="G21" s="2" t="s">
        <v>43</v>
      </c>
      <c r="H21" s="2">
        <v>0</v>
      </c>
      <c r="I21" s="2">
        <v>0</v>
      </c>
      <c r="J21" s="2"/>
      <c r="K21" s="2"/>
      <c r="L21" s="2"/>
    </row>
    <row r="22" spans="1:12" ht="15">
      <c r="A22" s="2">
        <f t="shared" si="1"/>
        <v>9</v>
      </c>
      <c r="B22" s="2" t="s">
        <v>40</v>
      </c>
      <c r="C22" s="2" t="s">
        <v>41</v>
      </c>
      <c r="D22" s="2" t="s">
        <v>5</v>
      </c>
      <c r="E22" s="2">
        <f t="shared" si="0"/>
        <v>60</v>
      </c>
      <c r="F22" s="17">
        <v>1949</v>
      </c>
      <c r="G22" s="16" t="s">
        <v>42</v>
      </c>
      <c r="H22" s="2">
        <v>1</v>
      </c>
      <c r="I22" s="2">
        <v>1</v>
      </c>
      <c r="J22" s="2" t="s">
        <v>47</v>
      </c>
      <c r="K22" s="2"/>
      <c r="L22" s="2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5" ht="15">
      <c r="B25" s="18" t="s">
        <v>59</v>
      </c>
    </row>
    <row r="26" ht="15">
      <c r="B26" s="18" t="s">
        <v>60</v>
      </c>
    </row>
    <row r="27" ht="15">
      <c r="B27" s="19" t="s">
        <v>61</v>
      </c>
    </row>
  </sheetData>
  <sheetProtection/>
  <dataValidations count="4">
    <dataValidation type="list" allowBlank="1" showInputMessage="1" showErrorMessage="1" sqref="D14:D22">
      <formula1>Menu</formula1>
    </dataValidation>
    <dataValidation type="list" allowBlank="1" showInputMessage="1" showErrorMessage="1" sqref="D23">
      <formula1>"Menu"</formula1>
    </dataValidation>
    <dataValidation type="list" allowBlank="1" showInputMessage="1" showErrorMessage="1" sqref="G14:G23">
      <formula1>Choix</formula1>
    </dataValidation>
    <dataValidation type="list" allowBlank="1" showInputMessage="1" showErrorMessage="1" sqref="J14:L23">
      <formula1>$S$8:$S$20</formula1>
    </dataValidation>
  </dataValidations>
  <hyperlinks>
    <hyperlink ref="A3" r:id="rId1" display="www.lobbycratie.fr 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B4" sqref="B4"/>
    </sheetView>
  </sheetViews>
  <sheetFormatPr defaultColWidth="11.421875" defaultRowHeight="15"/>
  <cols>
    <col min="2" max="2" width="21.00390625" style="0" customWidth="1"/>
    <col min="5" max="6" width="17.28125" style="0" customWidth="1"/>
    <col min="7" max="7" width="20.421875" style="0" customWidth="1"/>
    <col min="8" max="8" width="16.00390625" style="0" customWidth="1"/>
    <col min="9" max="9" width="17.8515625" style="0" customWidth="1"/>
    <col min="10" max="10" width="22.7109375" style="0" customWidth="1"/>
    <col min="11" max="11" width="17.8515625" style="0" customWidth="1"/>
    <col min="12" max="12" width="17.28125" style="0" customWidth="1"/>
  </cols>
  <sheetData>
    <row r="1" spans="5:6" ht="23.25">
      <c r="E1" s="15" t="s">
        <v>19</v>
      </c>
      <c r="F1" s="15"/>
    </row>
    <row r="2" ht="15.75">
      <c r="A2" s="3" t="s">
        <v>20</v>
      </c>
    </row>
    <row r="3" spans="1:10" ht="18.75">
      <c r="A3" s="21" t="s">
        <v>201</v>
      </c>
      <c r="C3" s="4"/>
      <c r="D3" s="4"/>
      <c r="E3" s="4"/>
      <c r="F3" s="4"/>
      <c r="G3" s="4"/>
      <c r="H3" s="4"/>
      <c r="I3" s="4"/>
      <c r="J3" s="4"/>
    </row>
    <row r="4" spans="1:10" ht="18.75">
      <c r="A4" s="4" t="s">
        <v>17</v>
      </c>
      <c r="B4" s="5">
        <v>39974</v>
      </c>
      <c r="C4" s="4"/>
      <c r="D4" s="4"/>
      <c r="E4" s="4"/>
      <c r="F4" s="4"/>
      <c r="G4" s="4"/>
      <c r="H4" s="4"/>
      <c r="I4" s="4"/>
      <c r="J4" s="4"/>
    </row>
    <row r="5" spans="1:10" ht="18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8.75">
      <c r="A6" s="4"/>
      <c r="B6" s="4" t="s">
        <v>7</v>
      </c>
      <c r="C6" s="14" t="s">
        <v>62</v>
      </c>
      <c r="D6" s="4"/>
      <c r="E6" s="4"/>
      <c r="F6" s="4"/>
      <c r="G6" s="4"/>
      <c r="H6" s="4"/>
      <c r="I6" s="4"/>
      <c r="J6" s="4"/>
    </row>
    <row r="7" spans="1:10" ht="18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9" ht="18.75">
      <c r="A8" s="4"/>
      <c r="B8" s="4"/>
      <c r="C8" s="4"/>
      <c r="D8" s="4"/>
      <c r="E8" s="4"/>
      <c r="F8" s="4"/>
      <c r="G8" s="4"/>
      <c r="H8" s="4"/>
      <c r="I8" s="4"/>
      <c r="J8" s="4"/>
      <c r="P8" t="s">
        <v>42</v>
      </c>
      <c r="Q8" s="7" t="s">
        <v>0</v>
      </c>
      <c r="S8" t="s">
        <v>46</v>
      </c>
    </row>
    <row r="9" spans="1:19" ht="18.75">
      <c r="A9" s="4" t="s">
        <v>8</v>
      </c>
      <c r="B9" s="13">
        <v>9</v>
      </c>
      <c r="C9" s="4"/>
      <c r="D9" s="4"/>
      <c r="E9" s="4"/>
      <c r="F9" s="4"/>
      <c r="G9" s="4"/>
      <c r="H9" s="4"/>
      <c r="I9" s="4"/>
      <c r="J9" s="4"/>
      <c r="P9" t="s">
        <v>43</v>
      </c>
      <c r="Q9" s="10" t="s">
        <v>1</v>
      </c>
      <c r="S9" t="s">
        <v>47</v>
      </c>
    </row>
    <row r="10" spans="1:19" ht="18.75">
      <c r="A10" s="4"/>
      <c r="B10" s="4"/>
      <c r="C10" s="4"/>
      <c r="D10" s="4"/>
      <c r="E10" s="4"/>
      <c r="F10" s="4"/>
      <c r="G10" s="4"/>
      <c r="H10" s="4"/>
      <c r="I10" s="4"/>
      <c r="J10" s="4"/>
      <c r="Q10" s="9" t="s">
        <v>2</v>
      </c>
      <c r="S10" t="s">
        <v>48</v>
      </c>
    </row>
    <row r="11" spans="1:19" ht="18.75">
      <c r="A11" s="6" t="s">
        <v>13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45</v>
      </c>
      <c r="G11" s="6" t="s">
        <v>44</v>
      </c>
      <c r="H11" s="6" t="s">
        <v>22</v>
      </c>
      <c r="I11" s="6" t="s">
        <v>21</v>
      </c>
      <c r="J11" s="6" t="s">
        <v>14</v>
      </c>
      <c r="K11" s="6" t="s">
        <v>15</v>
      </c>
      <c r="L11" s="6" t="s">
        <v>16</v>
      </c>
      <c r="Q11" s="11" t="s">
        <v>3</v>
      </c>
      <c r="S11" t="s">
        <v>49</v>
      </c>
    </row>
    <row r="12" spans="17:19" ht="15.75">
      <c r="Q12" s="12" t="s">
        <v>4</v>
      </c>
      <c r="S12" t="s">
        <v>50</v>
      </c>
    </row>
    <row r="13" spans="17:19" ht="15.75">
      <c r="Q13" s="7" t="s">
        <v>5</v>
      </c>
      <c r="S13" t="s">
        <v>51</v>
      </c>
    </row>
    <row r="14" spans="1:19" ht="15.75">
      <c r="A14" s="2">
        <v>1</v>
      </c>
      <c r="B14" s="2" t="s">
        <v>63</v>
      </c>
      <c r="C14" s="2" t="s">
        <v>64</v>
      </c>
      <c r="D14" s="2" t="s">
        <v>0</v>
      </c>
      <c r="E14" s="2">
        <f>2009-F14</f>
        <v>62</v>
      </c>
      <c r="F14" s="2">
        <v>1947</v>
      </c>
      <c r="G14" s="2" t="s">
        <v>43</v>
      </c>
      <c r="H14" s="2">
        <v>0</v>
      </c>
      <c r="I14" s="2">
        <v>0</v>
      </c>
      <c r="J14" s="2"/>
      <c r="K14" s="2"/>
      <c r="L14" s="2"/>
      <c r="Q14" s="8" t="s">
        <v>6</v>
      </c>
      <c r="S14" t="s">
        <v>52</v>
      </c>
    </row>
    <row r="15" spans="1:19" ht="15">
      <c r="A15" s="2">
        <f>A14+1</f>
        <v>2</v>
      </c>
      <c r="B15" s="1" t="s">
        <v>65</v>
      </c>
      <c r="C15" s="2" t="s">
        <v>66</v>
      </c>
      <c r="D15" s="2" t="s">
        <v>0</v>
      </c>
      <c r="E15" s="2">
        <f aca="true" t="shared" si="0" ref="E15:E22">2009-F15</f>
        <v>54</v>
      </c>
      <c r="F15" s="2">
        <v>1955</v>
      </c>
      <c r="G15" s="2" t="s">
        <v>43</v>
      </c>
      <c r="H15" s="2">
        <v>0</v>
      </c>
      <c r="I15" s="2">
        <v>0</v>
      </c>
      <c r="J15" s="2"/>
      <c r="K15" s="2"/>
      <c r="L15" s="2"/>
      <c r="S15" t="s">
        <v>53</v>
      </c>
    </row>
    <row r="16" spans="1:19" ht="15">
      <c r="A16" s="2">
        <f aca="true" t="shared" si="1" ref="A16:A22">A15+1</f>
        <v>3</v>
      </c>
      <c r="B16" s="2" t="s">
        <v>67</v>
      </c>
      <c r="C16" s="2" t="s">
        <v>68</v>
      </c>
      <c r="D16" s="2" t="s">
        <v>0</v>
      </c>
      <c r="E16" s="2">
        <f t="shared" si="0"/>
        <v>38</v>
      </c>
      <c r="F16" s="2">
        <v>1971</v>
      </c>
      <c r="G16" s="2" t="s">
        <v>43</v>
      </c>
      <c r="H16" s="2">
        <v>0</v>
      </c>
      <c r="I16" s="2">
        <v>0</v>
      </c>
      <c r="J16" s="2"/>
      <c r="K16" s="2"/>
      <c r="L16" s="2"/>
      <c r="S16" t="s">
        <v>54</v>
      </c>
    </row>
    <row r="17" spans="1:19" ht="15">
      <c r="A17" s="2">
        <f t="shared" si="1"/>
        <v>4</v>
      </c>
      <c r="B17" s="2" t="s">
        <v>69</v>
      </c>
      <c r="C17" s="2" t="s">
        <v>70</v>
      </c>
      <c r="D17" s="2" t="s">
        <v>0</v>
      </c>
      <c r="E17" s="2">
        <f t="shared" si="0"/>
        <v>51</v>
      </c>
      <c r="F17" s="2">
        <v>1958</v>
      </c>
      <c r="G17" s="2" t="s">
        <v>42</v>
      </c>
      <c r="H17" s="2">
        <v>1</v>
      </c>
      <c r="I17" s="2"/>
      <c r="J17" s="2" t="s">
        <v>51</v>
      </c>
      <c r="K17" s="2"/>
      <c r="L17" s="2"/>
      <c r="S17" t="s">
        <v>55</v>
      </c>
    </row>
    <row r="18" spans="1:19" ht="15">
      <c r="A18" s="2">
        <f t="shared" si="1"/>
        <v>5</v>
      </c>
      <c r="B18" s="2" t="s">
        <v>71</v>
      </c>
      <c r="C18" s="2" t="s">
        <v>72</v>
      </c>
      <c r="D18" s="2" t="s">
        <v>1</v>
      </c>
      <c r="E18" s="2">
        <f t="shared" si="0"/>
        <v>58</v>
      </c>
      <c r="F18" s="2">
        <v>1951</v>
      </c>
      <c r="G18" s="2" t="s">
        <v>42</v>
      </c>
      <c r="H18" s="2">
        <v>2</v>
      </c>
      <c r="I18" s="2">
        <v>1</v>
      </c>
      <c r="J18" s="2" t="s">
        <v>53</v>
      </c>
      <c r="K18" s="2" t="s">
        <v>58</v>
      </c>
      <c r="L18" s="2"/>
      <c r="S18" t="s">
        <v>56</v>
      </c>
    </row>
    <row r="19" spans="1:19" ht="15">
      <c r="A19" s="2">
        <f t="shared" si="1"/>
        <v>6</v>
      </c>
      <c r="B19" s="2" t="s">
        <v>73</v>
      </c>
      <c r="C19" s="2" t="s">
        <v>74</v>
      </c>
      <c r="D19" s="2" t="s">
        <v>1</v>
      </c>
      <c r="E19" s="2">
        <f t="shared" si="0"/>
        <v>44</v>
      </c>
      <c r="F19" s="2">
        <v>1965</v>
      </c>
      <c r="G19" s="2" t="s">
        <v>43</v>
      </c>
      <c r="H19" s="2">
        <v>0</v>
      </c>
      <c r="I19" s="2">
        <v>0</v>
      </c>
      <c r="J19" s="2"/>
      <c r="K19" s="2"/>
      <c r="L19" s="2"/>
      <c r="S19" t="s">
        <v>57</v>
      </c>
    </row>
    <row r="20" spans="1:19" ht="15">
      <c r="A20" s="2">
        <f t="shared" si="1"/>
        <v>7</v>
      </c>
      <c r="B20" s="2" t="s">
        <v>75</v>
      </c>
      <c r="C20" s="2" t="s">
        <v>76</v>
      </c>
      <c r="D20" s="2" t="s">
        <v>2</v>
      </c>
      <c r="E20" s="2">
        <f t="shared" si="0"/>
        <v>36</v>
      </c>
      <c r="F20" s="2">
        <v>1973</v>
      </c>
      <c r="G20" s="2" t="s">
        <v>43</v>
      </c>
      <c r="H20" s="2">
        <v>0</v>
      </c>
      <c r="I20" s="2">
        <v>0</v>
      </c>
      <c r="J20" s="2"/>
      <c r="K20" s="2"/>
      <c r="L20" s="2"/>
      <c r="S20" t="s">
        <v>58</v>
      </c>
    </row>
    <row r="21" spans="1:12" ht="15">
      <c r="A21" s="2">
        <f t="shared" si="1"/>
        <v>8</v>
      </c>
      <c r="B21" s="2" t="s">
        <v>77</v>
      </c>
      <c r="C21" s="2" t="s">
        <v>78</v>
      </c>
      <c r="D21" s="2" t="s">
        <v>3</v>
      </c>
      <c r="E21" s="2">
        <f t="shared" si="0"/>
        <v>53</v>
      </c>
      <c r="F21" s="2">
        <v>1956</v>
      </c>
      <c r="G21" s="2" t="s">
        <v>42</v>
      </c>
      <c r="H21" s="2">
        <v>1</v>
      </c>
      <c r="I21" s="2">
        <v>0</v>
      </c>
      <c r="J21" s="2" t="s">
        <v>54</v>
      </c>
      <c r="K21" s="2"/>
      <c r="L21" s="2"/>
    </row>
    <row r="22" spans="1:12" ht="15">
      <c r="A22" s="2">
        <f t="shared" si="1"/>
        <v>9</v>
      </c>
      <c r="B22" s="2" t="s">
        <v>79</v>
      </c>
      <c r="C22" s="2" t="s">
        <v>80</v>
      </c>
      <c r="D22" s="2" t="s">
        <v>6</v>
      </c>
      <c r="E22" s="2">
        <f t="shared" si="0"/>
        <v>59</v>
      </c>
      <c r="F22" s="17">
        <v>1950</v>
      </c>
      <c r="G22" s="16" t="s">
        <v>42</v>
      </c>
      <c r="H22" s="2">
        <v>1</v>
      </c>
      <c r="I22" s="2">
        <v>1</v>
      </c>
      <c r="J22" s="2" t="s">
        <v>55</v>
      </c>
      <c r="K22" s="2"/>
      <c r="L22" s="2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5" ht="15">
      <c r="B25" s="18" t="s">
        <v>59</v>
      </c>
    </row>
    <row r="26" ht="15">
      <c r="B26" s="18" t="s">
        <v>81</v>
      </c>
    </row>
    <row r="27" ht="15">
      <c r="B27" s="19" t="s">
        <v>82</v>
      </c>
    </row>
  </sheetData>
  <sheetProtection/>
  <dataValidations count="4">
    <dataValidation type="list" allowBlank="1" showInputMessage="1" showErrorMessage="1" sqref="D14:D22">
      <formula1>Menu</formula1>
    </dataValidation>
    <dataValidation type="list" allowBlank="1" showInputMessage="1" showErrorMessage="1" sqref="D23">
      <formula1>"Menu"</formula1>
    </dataValidation>
    <dataValidation type="list" allowBlank="1" showInputMessage="1" showErrorMessage="1" sqref="J14:L23">
      <formula1>$S$8:$S$20</formula1>
    </dataValidation>
    <dataValidation type="list" allowBlank="1" showInputMessage="1" showErrorMessage="1" sqref="G14:G23">
      <formula1>Choix</formula1>
    </dataValidation>
  </dataValidations>
  <hyperlinks>
    <hyperlink ref="A3" r:id="rId1" display="www.lobbycratie.fr 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7">
      <selection activeCell="I19" sqref="I19"/>
    </sheetView>
  </sheetViews>
  <sheetFormatPr defaultColWidth="11.421875" defaultRowHeight="15"/>
  <cols>
    <col min="2" max="2" width="21.00390625" style="0" customWidth="1"/>
    <col min="5" max="6" width="17.28125" style="0" customWidth="1"/>
    <col min="7" max="7" width="20.421875" style="0" customWidth="1"/>
    <col min="8" max="8" width="16.00390625" style="0" customWidth="1"/>
    <col min="9" max="9" width="17.8515625" style="0" customWidth="1"/>
    <col min="10" max="10" width="22.7109375" style="0" customWidth="1"/>
    <col min="11" max="11" width="17.8515625" style="0" customWidth="1"/>
    <col min="12" max="12" width="17.28125" style="0" customWidth="1"/>
  </cols>
  <sheetData>
    <row r="1" spans="5:6" ht="23.25">
      <c r="E1" s="15" t="s">
        <v>19</v>
      </c>
      <c r="F1" s="15"/>
    </row>
    <row r="2" ht="15.75">
      <c r="A2" s="3" t="s">
        <v>20</v>
      </c>
    </row>
    <row r="3" spans="1:10" ht="18.75">
      <c r="A3" s="21" t="s">
        <v>201</v>
      </c>
      <c r="C3" s="4"/>
      <c r="D3" s="4"/>
      <c r="E3" s="4"/>
      <c r="F3" s="4"/>
      <c r="G3" s="4"/>
      <c r="H3" s="4"/>
      <c r="I3" s="4"/>
      <c r="J3" s="4"/>
    </row>
    <row r="4" spans="1:10" ht="18.75">
      <c r="A4" s="4" t="s">
        <v>17</v>
      </c>
      <c r="B4" s="5">
        <v>39974</v>
      </c>
      <c r="C4" s="4"/>
      <c r="D4" s="4"/>
      <c r="E4" s="4"/>
      <c r="F4" s="4"/>
      <c r="G4" s="4"/>
      <c r="H4" s="4"/>
      <c r="I4" s="4"/>
      <c r="J4" s="4"/>
    </row>
    <row r="5" spans="1:10" ht="18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8.75">
      <c r="A6" s="4"/>
      <c r="B6" s="4" t="s">
        <v>7</v>
      </c>
      <c r="C6" s="14" t="s">
        <v>83</v>
      </c>
      <c r="D6" s="4"/>
      <c r="E6" s="4"/>
      <c r="F6" s="4"/>
      <c r="G6" s="4"/>
      <c r="H6" s="4"/>
      <c r="I6" s="4"/>
      <c r="J6" s="4"/>
    </row>
    <row r="7" spans="1:10" ht="18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9" ht="18.75">
      <c r="A8" s="4"/>
      <c r="B8" s="4"/>
      <c r="C8" s="4"/>
      <c r="D8" s="4"/>
      <c r="E8" s="4"/>
      <c r="F8" s="4"/>
      <c r="G8" s="4"/>
      <c r="H8" s="4"/>
      <c r="I8" s="4"/>
      <c r="J8" s="4"/>
      <c r="P8" t="s">
        <v>42</v>
      </c>
      <c r="Q8" s="7" t="s">
        <v>0</v>
      </c>
      <c r="S8" t="s">
        <v>46</v>
      </c>
    </row>
    <row r="9" spans="1:19" ht="18.75">
      <c r="A9" s="4" t="s">
        <v>8</v>
      </c>
      <c r="B9" s="13">
        <v>5</v>
      </c>
      <c r="C9" s="4"/>
      <c r="D9" s="4"/>
      <c r="E9" s="4"/>
      <c r="F9" s="4"/>
      <c r="G9" s="4"/>
      <c r="H9" s="4"/>
      <c r="I9" s="4"/>
      <c r="J9" s="4"/>
      <c r="P9" t="s">
        <v>43</v>
      </c>
      <c r="Q9" s="10" t="s">
        <v>1</v>
      </c>
      <c r="S9" t="s">
        <v>47</v>
      </c>
    </row>
    <row r="10" spans="1:19" ht="18.75">
      <c r="A10" s="4"/>
      <c r="B10" s="4"/>
      <c r="C10" s="4"/>
      <c r="D10" s="4"/>
      <c r="E10" s="4"/>
      <c r="F10" s="4"/>
      <c r="G10" s="4"/>
      <c r="H10" s="4"/>
      <c r="I10" s="4"/>
      <c r="J10" s="4"/>
      <c r="Q10" s="9" t="s">
        <v>2</v>
      </c>
      <c r="S10" t="s">
        <v>48</v>
      </c>
    </row>
    <row r="11" spans="1:19" ht="18.75">
      <c r="A11" s="6" t="s">
        <v>13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45</v>
      </c>
      <c r="G11" s="6" t="s">
        <v>44</v>
      </c>
      <c r="H11" s="6" t="s">
        <v>22</v>
      </c>
      <c r="I11" s="6" t="s">
        <v>21</v>
      </c>
      <c r="J11" s="6" t="s">
        <v>14</v>
      </c>
      <c r="K11" s="6" t="s">
        <v>15</v>
      </c>
      <c r="L11" s="6" t="s">
        <v>16</v>
      </c>
      <c r="Q11" s="11" t="s">
        <v>3</v>
      </c>
      <c r="S11" t="s">
        <v>49</v>
      </c>
    </row>
    <row r="12" spans="17:19" ht="15.75">
      <c r="Q12" s="12" t="s">
        <v>4</v>
      </c>
      <c r="S12" t="s">
        <v>50</v>
      </c>
    </row>
    <row r="13" spans="17:19" ht="15.75">
      <c r="Q13" s="7" t="s">
        <v>5</v>
      </c>
      <c r="S13" t="s">
        <v>51</v>
      </c>
    </row>
    <row r="14" spans="1:19" ht="15.75">
      <c r="A14" s="2">
        <v>1</v>
      </c>
      <c r="B14" s="2" t="s">
        <v>84</v>
      </c>
      <c r="C14" s="2" t="s">
        <v>85</v>
      </c>
      <c r="D14" s="2" t="s">
        <v>0</v>
      </c>
      <c r="E14" s="2">
        <f>2009-F14</f>
        <v>57</v>
      </c>
      <c r="F14" s="2">
        <v>1952</v>
      </c>
      <c r="G14" s="2" t="s">
        <v>42</v>
      </c>
      <c r="H14" s="2">
        <v>3</v>
      </c>
      <c r="I14" s="2">
        <v>2</v>
      </c>
      <c r="J14" s="2" t="s">
        <v>56</v>
      </c>
      <c r="K14" s="2" t="s">
        <v>58</v>
      </c>
      <c r="L14" s="2" t="s">
        <v>52</v>
      </c>
      <c r="Q14" s="8" t="s">
        <v>6</v>
      </c>
      <c r="S14" t="s">
        <v>52</v>
      </c>
    </row>
    <row r="15" spans="1:19" ht="15">
      <c r="A15" s="2">
        <f>A14+1</f>
        <v>2</v>
      </c>
      <c r="B15" s="1" t="s">
        <v>86</v>
      </c>
      <c r="C15" s="2" t="s">
        <v>87</v>
      </c>
      <c r="D15" s="2" t="s">
        <v>0</v>
      </c>
      <c r="E15" s="2">
        <f>2009-F15</f>
        <v>54</v>
      </c>
      <c r="F15" s="2">
        <v>1955</v>
      </c>
      <c r="G15" s="2" t="s">
        <v>42</v>
      </c>
      <c r="H15" s="2">
        <v>1</v>
      </c>
      <c r="I15" s="2">
        <v>0</v>
      </c>
      <c r="J15" s="2" t="s">
        <v>58</v>
      </c>
      <c r="K15" s="2"/>
      <c r="L15" s="2"/>
      <c r="S15" t="s">
        <v>53</v>
      </c>
    </row>
    <row r="16" spans="1:19" ht="15">
      <c r="A16" s="2">
        <f>A15+1</f>
        <v>3</v>
      </c>
      <c r="B16" s="2" t="s">
        <v>202</v>
      </c>
      <c r="C16" s="2" t="s">
        <v>72</v>
      </c>
      <c r="D16" s="2" t="s">
        <v>0</v>
      </c>
      <c r="E16" s="2">
        <f>2009-F16</f>
        <v>51</v>
      </c>
      <c r="F16" s="2">
        <v>1958</v>
      </c>
      <c r="G16" s="2" t="s">
        <v>42</v>
      </c>
      <c r="H16" s="2">
        <v>2</v>
      </c>
      <c r="I16" s="2">
        <v>1</v>
      </c>
      <c r="J16" s="2" t="s">
        <v>51</v>
      </c>
      <c r="K16" s="2"/>
      <c r="L16" s="2"/>
      <c r="S16" t="s">
        <v>54</v>
      </c>
    </row>
    <row r="17" spans="1:19" ht="15">
      <c r="A17" s="2">
        <f>A16+1</f>
        <v>4</v>
      </c>
      <c r="B17" s="2" t="s">
        <v>88</v>
      </c>
      <c r="C17" s="2" t="s">
        <v>89</v>
      </c>
      <c r="D17" s="2" t="s">
        <v>1</v>
      </c>
      <c r="E17" s="2">
        <f>2009-F17</f>
        <v>65</v>
      </c>
      <c r="F17" s="2">
        <v>1944</v>
      </c>
      <c r="G17" s="2" t="s">
        <v>43</v>
      </c>
      <c r="H17" s="2">
        <v>0</v>
      </c>
      <c r="I17" s="2">
        <v>0</v>
      </c>
      <c r="J17" s="2"/>
      <c r="K17" s="2"/>
      <c r="L17" s="2"/>
      <c r="S17" t="s">
        <v>55</v>
      </c>
    </row>
    <row r="18" spans="1:19" ht="15">
      <c r="A18" s="2">
        <f>A17+1</f>
        <v>5</v>
      </c>
      <c r="B18" s="2" t="s">
        <v>90</v>
      </c>
      <c r="C18" s="2" t="s">
        <v>91</v>
      </c>
      <c r="D18" s="2" t="s">
        <v>2</v>
      </c>
      <c r="E18" s="2">
        <f>2009-F18</f>
        <v>63</v>
      </c>
      <c r="F18" s="2">
        <v>1946</v>
      </c>
      <c r="G18" s="2" t="s">
        <v>43</v>
      </c>
      <c r="H18" s="2">
        <v>0</v>
      </c>
      <c r="I18" s="2">
        <v>0</v>
      </c>
      <c r="J18" s="2"/>
      <c r="K18" s="2"/>
      <c r="L18" s="2"/>
      <c r="S18" t="s">
        <v>56</v>
      </c>
    </row>
    <row r="19" spans="1:19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S19" t="s">
        <v>57</v>
      </c>
    </row>
    <row r="20" spans="1:19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S20" t="s">
        <v>58</v>
      </c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2"/>
      <c r="C22" s="2"/>
      <c r="D22" s="2"/>
      <c r="E22" s="2"/>
      <c r="F22" s="17"/>
      <c r="G22" s="16"/>
      <c r="H22" s="2"/>
      <c r="I22" s="2"/>
      <c r="J22" s="2"/>
      <c r="K22" s="2"/>
      <c r="L22" s="2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5" ht="15">
      <c r="B25" s="18" t="s">
        <v>59</v>
      </c>
    </row>
    <row r="26" ht="15">
      <c r="B26" s="18" t="s">
        <v>93</v>
      </c>
    </row>
    <row r="27" ht="15">
      <c r="B27" s="19" t="s">
        <v>94</v>
      </c>
    </row>
    <row r="29" ht="15">
      <c r="B29" t="s">
        <v>203</v>
      </c>
    </row>
  </sheetData>
  <sheetProtection/>
  <dataValidations count="4">
    <dataValidation type="list" allowBlank="1" showInputMessage="1" showErrorMessage="1" sqref="D14:D22">
      <formula1>Menu</formula1>
    </dataValidation>
    <dataValidation type="list" allowBlank="1" showInputMessage="1" showErrorMessage="1" sqref="D23">
      <formula1>"Menu"</formula1>
    </dataValidation>
    <dataValidation type="list" allowBlank="1" showInputMessage="1" showErrorMessage="1" sqref="G14:G23">
      <formula1>Choix</formula1>
    </dataValidation>
    <dataValidation type="list" allowBlank="1" showInputMessage="1" showErrorMessage="1" sqref="J14:L23">
      <formula1>$S$8:$S$20</formula1>
    </dataValidation>
  </dataValidations>
  <hyperlinks>
    <hyperlink ref="A3" r:id="rId1" display="www.lobbycratie.fr 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B4" sqref="B4"/>
    </sheetView>
  </sheetViews>
  <sheetFormatPr defaultColWidth="11.421875" defaultRowHeight="15"/>
  <cols>
    <col min="2" max="2" width="21.00390625" style="0" customWidth="1"/>
    <col min="3" max="3" width="15.8515625" style="0" customWidth="1"/>
    <col min="4" max="4" width="15.140625" style="0" customWidth="1"/>
    <col min="5" max="6" width="17.28125" style="0" customWidth="1"/>
    <col min="7" max="7" width="20.421875" style="0" customWidth="1"/>
    <col min="8" max="8" width="16.00390625" style="0" customWidth="1"/>
    <col min="9" max="9" width="17.8515625" style="0" customWidth="1"/>
    <col min="10" max="10" width="22.7109375" style="0" customWidth="1"/>
    <col min="11" max="11" width="17.8515625" style="0" customWidth="1"/>
    <col min="12" max="12" width="17.28125" style="0" customWidth="1"/>
  </cols>
  <sheetData>
    <row r="1" spans="5:6" ht="23.25">
      <c r="E1" s="15" t="s">
        <v>19</v>
      </c>
      <c r="F1" s="15"/>
    </row>
    <row r="2" ht="15.75">
      <c r="A2" s="3" t="s">
        <v>20</v>
      </c>
    </row>
    <row r="3" spans="1:10" ht="18.75">
      <c r="A3" s="21" t="s">
        <v>201</v>
      </c>
      <c r="C3" s="4"/>
      <c r="D3" s="4"/>
      <c r="E3" s="4"/>
      <c r="F3" s="4"/>
      <c r="G3" s="4"/>
      <c r="H3" s="4"/>
      <c r="I3" s="4"/>
      <c r="J3" s="4"/>
    </row>
    <row r="4" spans="1:10" ht="18.75">
      <c r="A4" s="4" t="s">
        <v>17</v>
      </c>
      <c r="B4" s="5">
        <v>39974</v>
      </c>
      <c r="C4" s="4"/>
      <c r="D4" s="4"/>
      <c r="E4" s="4"/>
      <c r="F4" s="4"/>
      <c r="G4" s="4"/>
      <c r="H4" s="4"/>
      <c r="I4" s="4"/>
      <c r="J4" s="4"/>
    </row>
    <row r="5" spans="1:10" ht="18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8.75">
      <c r="A6" s="4"/>
      <c r="B6" s="4" t="s">
        <v>7</v>
      </c>
      <c r="C6" s="14" t="s">
        <v>95</v>
      </c>
      <c r="D6" s="4"/>
      <c r="E6" s="4"/>
      <c r="F6" s="4"/>
      <c r="G6" s="4"/>
      <c r="H6" s="4"/>
      <c r="I6" s="4"/>
      <c r="J6" s="4"/>
    </row>
    <row r="7" spans="1:10" ht="18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9" ht="18.75">
      <c r="A8" s="4"/>
      <c r="B8" s="4"/>
      <c r="C8" s="4"/>
      <c r="D8" s="4"/>
      <c r="E8" s="4"/>
      <c r="F8" s="4"/>
      <c r="G8" s="4"/>
      <c r="H8" s="4"/>
      <c r="I8" s="4"/>
      <c r="J8" s="4"/>
      <c r="P8" t="s">
        <v>42</v>
      </c>
      <c r="Q8" s="7" t="s">
        <v>0</v>
      </c>
      <c r="S8" t="s">
        <v>46</v>
      </c>
    </row>
    <row r="9" spans="1:19" ht="18.75">
      <c r="A9" s="4" t="s">
        <v>8</v>
      </c>
      <c r="B9" s="13">
        <v>10</v>
      </c>
      <c r="C9" s="4"/>
      <c r="D9" s="4"/>
      <c r="E9" s="4"/>
      <c r="F9" s="4"/>
      <c r="G9" s="4"/>
      <c r="H9" s="4"/>
      <c r="I9" s="4"/>
      <c r="J9" s="4"/>
      <c r="P9" t="s">
        <v>43</v>
      </c>
      <c r="Q9" s="10" t="s">
        <v>1</v>
      </c>
      <c r="S9" t="s">
        <v>47</v>
      </c>
    </row>
    <row r="10" spans="1:19" ht="18.75">
      <c r="A10" s="4"/>
      <c r="B10" s="4"/>
      <c r="C10" s="4"/>
      <c r="D10" s="4"/>
      <c r="E10" s="4"/>
      <c r="F10" s="4"/>
      <c r="G10" s="4"/>
      <c r="H10" s="4"/>
      <c r="I10" s="4"/>
      <c r="J10" s="4"/>
      <c r="Q10" s="9" t="s">
        <v>2</v>
      </c>
      <c r="S10" t="s">
        <v>48</v>
      </c>
    </row>
    <row r="11" spans="1:19" ht="18.75">
      <c r="A11" s="6" t="s">
        <v>13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45</v>
      </c>
      <c r="G11" s="6" t="s">
        <v>44</v>
      </c>
      <c r="H11" s="6" t="s">
        <v>22</v>
      </c>
      <c r="I11" s="6" t="s">
        <v>21</v>
      </c>
      <c r="J11" s="6" t="s">
        <v>14</v>
      </c>
      <c r="K11" s="6" t="s">
        <v>15</v>
      </c>
      <c r="L11" s="6" t="s">
        <v>16</v>
      </c>
      <c r="Q11" s="11" t="s">
        <v>3</v>
      </c>
      <c r="S11" t="s">
        <v>49</v>
      </c>
    </row>
    <row r="12" spans="17:19" ht="15.75">
      <c r="Q12" s="12" t="s">
        <v>4</v>
      </c>
      <c r="S12" t="s">
        <v>50</v>
      </c>
    </row>
    <row r="13" spans="17:19" ht="15.75">
      <c r="Q13" s="7" t="s">
        <v>5</v>
      </c>
      <c r="S13" t="s">
        <v>51</v>
      </c>
    </row>
    <row r="14" spans="1:19" ht="15.75">
      <c r="A14" s="2">
        <v>1</v>
      </c>
      <c r="B14" s="2" t="s">
        <v>96</v>
      </c>
      <c r="C14" s="2" t="s">
        <v>97</v>
      </c>
      <c r="D14" s="2" t="s">
        <v>0</v>
      </c>
      <c r="E14" s="2">
        <f>2009-F14</f>
        <v>62</v>
      </c>
      <c r="F14" s="2">
        <v>1947</v>
      </c>
      <c r="G14" s="2" t="s">
        <v>43</v>
      </c>
      <c r="H14" s="2">
        <v>0</v>
      </c>
      <c r="I14" s="2">
        <v>0</v>
      </c>
      <c r="J14" s="2"/>
      <c r="K14" s="2"/>
      <c r="L14" s="2"/>
      <c r="Q14" s="8" t="s">
        <v>6</v>
      </c>
      <c r="S14" t="s">
        <v>52</v>
      </c>
    </row>
    <row r="15" spans="1:19" ht="15">
      <c r="A15" s="2">
        <f>A14+1</f>
        <v>2</v>
      </c>
      <c r="B15" s="1" t="s">
        <v>98</v>
      </c>
      <c r="C15" s="2" t="s">
        <v>99</v>
      </c>
      <c r="D15" s="2" t="s">
        <v>0</v>
      </c>
      <c r="E15" s="2">
        <f aca="true" t="shared" si="0" ref="E15:E23">2009-F15</f>
        <v>50</v>
      </c>
      <c r="F15" s="2">
        <v>1959</v>
      </c>
      <c r="G15" s="2" t="s">
        <v>43</v>
      </c>
      <c r="H15" s="2">
        <v>0</v>
      </c>
      <c r="I15" s="2">
        <v>0</v>
      </c>
      <c r="J15" s="2"/>
      <c r="K15" s="2"/>
      <c r="L15" s="2"/>
      <c r="S15" t="s">
        <v>53</v>
      </c>
    </row>
    <row r="16" spans="1:19" ht="15">
      <c r="A16" s="2">
        <f aca="true" t="shared" si="1" ref="A16:A22">A15+1</f>
        <v>3</v>
      </c>
      <c r="B16" s="2" t="s">
        <v>100</v>
      </c>
      <c r="C16" s="2" t="s">
        <v>27</v>
      </c>
      <c r="D16" s="2" t="s">
        <v>0</v>
      </c>
      <c r="E16" s="2">
        <f t="shared" si="0"/>
        <v>65</v>
      </c>
      <c r="F16" s="2">
        <v>1944</v>
      </c>
      <c r="G16" s="2" t="s">
        <v>43</v>
      </c>
      <c r="H16" s="2">
        <v>0</v>
      </c>
      <c r="I16" s="2">
        <v>0</v>
      </c>
      <c r="J16" s="2"/>
      <c r="K16" s="2"/>
      <c r="L16" s="2"/>
      <c r="S16" t="s">
        <v>54</v>
      </c>
    </row>
    <row r="17" spans="1:19" ht="15">
      <c r="A17" s="2">
        <f t="shared" si="1"/>
        <v>4</v>
      </c>
      <c r="B17" s="2" t="s">
        <v>101</v>
      </c>
      <c r="C17" s="2" t="s">
        <v>102</v>
      </c>
      <c r="D17" s="2" t="s">
        <v>0</v>
      </c>
      <c r="E17" s="2">
        <f t="shared" si="0"/>
        <v>51</v>
      </c>
      <c r="F17" s="2">
        <v>1958</v>
      </c>
      <c r="G17" s="2" t="s">
        <v>42</v>
      </c>
      <c r="H17" s="2">
        <v>1</v>
      </c>
      <c r="I17" s="2"/>
      <c r="J17" s="2" t="s">
        <v>51</v>
      </c>
      <c r="K17" s="2"/>
      <c r="L17" s="2"/>
      <c r="M17" t="s">
        <v>114</v>
      </c>
      <c r="S17" t="s">
        <v>55</v>
      </c>
    </row>
    <row r="18" spans="1:19" ht="15">
      <c r="A18" s="2">
        <f t="shared" si="1"/>
        <v>5</v>
      </c>
      <c r="B18" s="2" t="s">
        <v>103</v>
      </c>
      <c r="C18" s="2" t="s">
        <v>104</v>
      </c>
      <c r="D18" s="2" t="s">
        <v>1</v>
      </c>
      <c r="E18" s="2">
        <f t="shared" si="0"/>
        <v>50</v>
      </c>
      <c r="F18" s="2">
        <v>1959</v>
      </c>
      <c r="G18" s="2" t="s">
        <v>43</v>
      </c>
      <c r="H18" s="2">
        <v>0</v>
      </c>
      <c r="I18" s="2">
        <v>0</v>
      </c>
      <c r="J18" s="2"/>
      <c r="K18" s="2"/>
      <c r="L18" s="2"/>
      <c r="M18" t="s">
        <v>115</v>
      </c>
      <c r="S18" t="s">
        <v>56</v>
      </c>
    </row>
    <row r="19" spans="1:19" ht="15">
      <c r="A19" s="2">
        <f t="shared" si="1"/>
        <v>6</v>
      </c>
      <c r="B19" s="2" t="s">
        <v>105</v>
      </c>
      <c r="C19" s="2" t="s">
        <v>106</v>
      </c>
      <c r="D19" s="2" t="s">
        <v>1</v>
      </c>
      <c r="E19" s="2">
        <f t="shared" si="0"/>
        <v>53</v>
      </c>
      <c r="F19" s="2">
        <v>1956</v>
      </c>
      <c r="G19" s="2" t="s">
        <v>43</v>
      </c>
      <c r="H19" s="2">
        <v>0</v>
      </c>
      <c r="I19" s="2">
        <v>0</v>
      </c>
      <c r="J19" s="2"/>
      <c r="K19" s="2"/>
      <c r="L19" s="2"/>
      <c r="S19" t="s">
        <v>57</v>
      </c>
    </row>
    <row r="20" spans="1:19" ht="15">
      <c r="A20" s="2">
        <f t="shared" si="1"/>
        <v>7</v>
      </c>
      <c r="B20" s="2" t="s">
        <v>107</v>
      </c>
      <c r="C20" s="2" t="s">
        <v>108</v>
      </c>
      <c r="D20" s="2" t="s">
        <v>2</v>
      </c>
      <c r="E20" s="2">
        <f>2009-F20</f>
        <v>56</v>
      </c>
      <c r="F20" s="2">
        <v>1953</v>
      </c>
      <c r="G20" s="2" t="s">
        <v>43</v>
      </c>
      <c r="H20" s="2">
        <v>0</v>
      </c>
      <c r="I20" s="2">
        <v>0</v>
      </c>
      <c r="J20" s="2"/>
      <c r="K20" s="2"/>
      <c r="L20" s="2"/>
      <c r="S20" t="s">
        <v>58</v>
      </c>
    </row>
    <row r="21" spans="1:19" ht="15">
      <c r="A21" s="2">
        <f t="shared" si="1"/>
        <v>8</v>
      </c>
      <c r="B21" s="2" t="s">
        <v>109</v>
      </c>
      <c r="C21" s="2" t="s">
        <v>72</v>
      </c>
      <c r="D21" s="2" t="s">
        <v>2</v>
      </c>
      <c r="E21" s="2">
        <f t="shared" si="0"/>
        <v>53</v>
      </c>
      <c r="F21" s="2">
        <v>1956</v>
      </c>
      <c r="G21" s="2" t="s">
        <v>43</v>
      </c>
      <c r="H21" s="2">
        <v>0</v>
      </c>
      <c r="I21" s="2">
        <v>0</v>
      </c>
      <c r="J21" s="2"/>
      <c r="K21" s="2"/>
      <c r="L21" s="2"/>
      <c r="S21" t="s">
        <v>92</v>
      </c>
    </row>
    <row r="22" spans="1:12" ht="15">
      <c r="A22" s="2">
        <f t="shared" si="1"/>
        <v>9</v>
      </c>
      <c r="B22" s="2" t="s">
        <v>110</v>
      </c>
      <c r="C22" s="2" t="s">
        <v>111</v>
      </c>
      <c r="D22" s="2" t="s">
        <v>3</v>
      </c>
      <c r="E22" s="2">
        <f t="shared" si="0"/>
        <v>54</v>
      </c>
      <c r="F22" s="2">
        <v>1955</v>
      </c>
      <c r="G22" s="20" t="s">
        <v>43</v>
      </c>
      <c r="H22" s="2">
        <v>0</v>
      </c>
      <c r="I22" s="2">
        <v>0</v>
      </c>
      <c r="J22" s="2"/>
      <c r="K22" s="2"/>
      <c r="L22" s="2"/>
    </row>
    <row r="23" spans="1:12" ht="15">
      <c r="A23" s="2">
        <v>10</v>
      </c>
      <c r="B23" s="2" t="s">
        <v>112</v>
      </c>
      <c r="C23" s="2" t="s">
        <v>113</v>
      </c>
      <c r="D23" s="2" t="s">
        <v>4</v>
      </c>
      <c r="E23" s="2">
        <f t="shared" si="0"/>
        <v>58</v>
      </c>
      <c r="F23" s="2">
        <v>1951</v>
      </c>
      <c r="G23" s="20" t="s">
        <v>42</v>
      </c>
      <c r="H23" s="2">
        <v>1</v>
      </c>
      <c r="I23" s="2">
        <v>1</v>
      </c>
      <c r="J23" s="2" t="s">
        <v>49</v>
      </c>
      <c r="K23" s="2"/>
      <c r="L23" s="2"/>
    </row>
    <row r="25" ht="15">
      <c r="B25" s="18" t="s">
        <v>59</v>
      </c>
    </row>
    <row r="26" ht="15">
      <c r="B26" s="18" t="s">
        <v>116</v>
      </c>
    </row>
    <row r="27" ht="15">
      <c r="B27" s="19" t="s">
        <v>117</v>
      </c>
    </row>
  </sheetData>
  <sheetProtection/>
  <dataValidations count="4">
    <dataValidation type="list" allowBlank="1" showInputMessage="1" showErrorMessage="1" sqref="D14:D22">
      <formula1>Menu</formula1>
    </dataValidation>
    <dataValidation type="list" allowBlank="1" showInputMessage="1" showErrorMessage="1" sqref="D23">
      <formula1>$Q$8:$Q$14</formula1>
    </dataValidation>
    <dataValidation type="list" allowBlank="1" showInputMessage="1" showErrorMessage="1" sqref="G14:G23">
      <formula1>Choix</formula1>
    </dataValidation>
    <dataValidation type="list" allowBlank="1" showInputMessage="1" showErrorMessage="1" sqref="J14:L23">
      <formula1>$S$8:$S$20</formula1>
    </dataValidation>
  </dataValidations>
  <hyperlinks>
    <hyperlink ref="A3" r:id="rId1" display="www.lobbycratie.fr 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4">
      <selection activeCell="E29" sqref="E29"/>
    </sheetView>
  </sheetViews>
  <sheetFormatPr defaultColWidth="11.421875" defaultRowHeight="15"/>
  <cols>
    <col min="2" max="2" width="21.00390625" style="0" customWidth="1"/>
    <col min="3" max="3" width="15.8515625" style="0" customWidth="1"/>
    <col min="4" max="4" width="15.140625" style="0" customWidth="1"/>
    <col min="5" max="6" width="17.28125" style="0" customWidth="1"/>
    <col min="7" max="7" width="20.421875" style="0" customWidth="1"/>
    <col min="8" max="8" width="16.00390625" style="0" customWidth="1"/>
    <col min="9" max="9" width="17.8515625" style="0" customWidth="1"/>
    <col min="10" max="10" width="22.7109375" style="0" customWidth="1"/>
    <col min="11" max="11" width="17.8515625" style="0" customWidth="1"/>
    <col min="12" max="12" width="17.28125" style="0" customWidth="1"/>
  </cols>
  <sheetData>
    <row r="1" spans="5:6" ht="23.25">
      <c r="E1" s="15" t="s">
        <v>19</v>
      </c>
      <c r="F1" s="15"/>
    </row>
    <row r="2" ht="15.75">
      <c r="A2" s="3" t="s">
        <v>20</v>
      </c>
    </row>
    <row r="3" spans="1:10" ht="18.75">
      <c r="A3" s="21" t="s">
        <v>201</v>
      </c>
      <c r="C3" s="4"/>
      <c r="D3" s="4"/>
      <c r="E3" s="4"/>
      <c r="F3" s="4"/>
      <c r="G3" s="4"/>
      <c r="H3" s="4"/>
      <c r="I3" s="4"/>
      <c r="J3" s="4"/>
    </row>
    <row r="4" spans="1:10" ht="18.75">
      <c r="A4" s="4" t="s">
        <v>17</v>
      </c>
      <c r="B4" s="5">
        <v>39974</v>
      </c>
      <c r="C4" s="4"/>
      <c r="D4" s="4"/>
      <c r="E4" s="4"/>
      <c r="F4" s="4"/>
      <c r="G4" s="4"/>
      <c r="H4" s="4"/>
      <c r="I4" s="4"/>
      <c r="J4" s="4"/>
    </row>
    <row r="5" spans="1:10" ht="18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8.75">
      <c r="A6" s="4"/>
      <c r="B6" s="4" t="s">
        <v>7</v>
      </c>
      <c r="C6" s="14" t="s">
        <v>118</v>
      </c>
      <c r="D6" s="4"/>
      <c r="E6" s="4"/>
      <c r="F6" s="4"/>
      <c r="G6" s="4"/>
      <c r="H6" s="4"/>
      <c r="I6" s="4"/>
      <c r="J6" s="4"/>
    </row>
    <row r="7" spans="1:10" ht="18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9" ht="18.75">
      <c r="A8" s="4"/>
      <c r="B8" s="4"/>
      <c r="C8" s="4"/>
      <c r="D8" s="4"/>
      <c r="E8" s="4"/>
      <c r="F8" s="4"/>
      <c r="G8" s="4"/>
      <c r="H8" s="4"/>
      <c r="I8" s="4"/>
      <c r="J8" s="4"/>
      <c r="P8" t="s">
        <v>42</v>
      </c>
      <c r="Q8" s="7" t="s">
        <v>0</v>
      </c>
      <c r="S8" t="s">
        <v>46</v>
      </c>
    </row>
    <row r="9" spans="1:19" ht="18.75">
      <c r="A9" s="4" t="s">
        <v>8</v>
      </c>
      <c r="B9" s="13">
        <v>13</v>
      </c>
      <c r="C9" s="4"/>
      <c r="D9" s="4"/>
      <c r="E9" s="4"/>
      <c r="F9" s="4"/>
      <c r="G9" s="4"/>
      <c r="H9" s="4"/>
      <c r="I9" s="4"/>
      <c r="J9" s="4"/>
      <c r="P9" t="s">
        <v>43</v>
      </c>
      <c r="Q9" s="10" t="s">
        <v>1</v>
      </c>
      <c r="S9" t="s">
        <v>47</v>
      </c>
    </row>
    <row r="10" spans="1:19" ht="18.75">
      <c r="A10" s="4"/>
      <c r="B10" s="4"/>
      <c r="C10" s="4"/>
      <c r="D10" s="4"/>
      <c r="E10" s="4"/>
      <c r="F10" s="4"/>
      <c r="G10" s="4"/>
      <c r="H10" s="4"/>
      <c r="I10" s="4"/>
      <c r="J10" s="4"/>
      <c r="Q10" s="9" t="s">
        <v>2</v>
      </c>
      <c r="S10" t="s">
        <v>48</v>
      </c>
    </row>
    <row r="11" spans="1:19" ht="18.75">
      <c r="A11" s="6" t="s">
        <v>13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45</v>
      </c>
      <c r="G11" s="6" t="s">
        <v>44</v>
      </c>
      <c r="H11" s="6" t="s">
        <v>22</v>
      </c>
      <c r="I11" s="6" t="s">
        <v>21</v>
      </c>
      <c r="J11" s="6" t="s">
        <v>14</v>
      </c>
      <c r="K11" s="6" t="s">
        <v>15</v>
      </c>
      <c r="L11" s="6" t="s">
        <v>16</v>
      </c>
      <c r="Q11" s="11" t="s">
        <v>3</v>
      </c>
      <c r="S11" t="s">
        <v>49</v>
      </c>
    </row>
    <row r="12" spans="17:19" ht="15.75">
      <c r="Q12" s="12" t="s">
        <v>4</v>
      </c>
      <c r="S12" t="s">
        <v>50</v>
      </c>
    </row>
    <row r="13" spans="17:19" ht="15.75">
      <c r="Q13" s="7" t="s">
        <v>5</v>
      </c>
      <c r="S13" t="s">
        <v>51</v>
      </c>
    </row>
    <row r="14" spans="1:19" ht="15.75">
      <c r="A14" s="2">
        <v>1</v>
      </c>
      <c r="B14" s="2" t="s">
        <v>119</v>
      </c>
      <c r="C14" s="2" t="s">
        <v>106</v>
      </c>
      <c r="D14" s="2" t="s">
        <v>0</v>
      </c>
      <c r="E14" s="2">
        <f>2009-F14</f>
        <v>63</v>
      </c>
      <c r="F14" s="2">
        <v>1946</v>
      </c>
      <c r="G14" s="2" t="s">
        <v>43</v>
      </c>
      <c r="H14" s="2">
        <v>0</v>
      </c>
      <c r="I14" s="2">
        <v>0</v>
      </c>
      <c r="J14" s="2"/>
      <c r="K14" s="2"/>
      <c r="L14" s="2"/>
      <c r="Q14" s="8" t="s">
        <v>6</v>
      </c>
      <c r="S14" t="s">
        <v>52</v>
      </c>
    </row>
    <row r="15" spans="1:19" ht="15">
      <c r="A15" s="2">
        <f>A14+1</f>
        <v>2</v>
      </c>
      <c r="B15" s="1" t="s">
        <v>120</v>
      </c>
      <c r="C15" s="2" t="s">
        <v>121</v>
      </c>
      <c r="D15" s="2" t="s">
        <v>0</v>
      </c>
      <c r="E15" s="2">
        <f aca="true" t="shared" si="0" ref="E15:E26">2009-F15</f>
        <v>29</v>
      </c>
      <c r="F15" s="2">
        <v>1980</v>
      </c>
      <c r="G15" s="2" t="s">
        <v>42</v>
      </c>
      <c r="H15" s="2">
        <v>1</v>
      </c>
      <c r="I15" s="2">
        <v>0</v>
      </c>
      <c r="J15" s="2" t="s">
        <v>58</v>
      </c>
      <c r="K15" s="2"/>
      <c r="L15" s="2"/>
      <c r="S15" t="s">
        <v>53</v>
      </c>
    </row>
    <row r="16" spans="1:19" ht="15">
      <c r="A16" s="2">
        <f aca="true" t="shared" si="1" ref="A16:A22">A15+1</f>
        <v>3</v>
      </c>
      <c r="B16" s="2" t="s">
        <v>122</v>
      </c>
      <c r="C16" s="2" t="s">
        <v>97</v>
      </c>
      <c r="D16" s="2" t="s">
        <v>0</v>
      </c>
      <c r="E16" s="2">
        <f t="shared" si="0"/>
        <v>63</v>
      </c>
      <c r="F16" s="2">
        <v>1946</v>
      </c>
      <c r="G16" s="2" t="s">
        <v>42</v>
      </c>
      <c r="H16" s="2">
        <v>1</v>
      </c>
      <c r="I16" s="2">
        <v>1</v>
      </c>
      <c r="J16" s="2" t="s">
        <v>51</v>
      </c>
      <c r="K16" s="2"/>
      <c r="L16" s="2"/>
      <c r="S16" t="s">
        <v>54</v>
      </c>
    </row>
    <row r="17" spans="1:19" ht="15">
      <c r="A17" s="2">
        <f t="shared" si="1"/>
        <v>4</v>
      </c>
      <c r="B17" s="2" t="s">
        <v>123</v>
      </c>
      <c r="C17" s="2" t="s">
        <v>124</v>
      </c>
      <c r="D17" s="2" t="s">
        <v>0</v>
      </c>
      <c r="E17" s="2">
        <f t="shared" si="0"/>
        <v>65</v>
      </c>
      <c r="F17" s="2">
        <v>1944</v>
      </c>
      <c r="G17" s="2" t="s">
        <v>42</v>
      </c>
      <c r="H17" s="2">
        <v>1</v>
      </c>
      <c r="I17" s="2">
        <v>0</v>
      </c>
      <c r="J17" s="2" t="s">
        <v>55</v>
      </c>
      <c r="K17" s="2"/>
      <c r="L17" s="2"/>
      <c r="S17" t="s">
        <v>55</v>
      </c>
    </row>
    <row r="18" spans="1:19" ht="15">
      <c r="A18" s="2">
        <f t="shared" si="1"/>
        <v>5</v>
      </c>
      <c r="B18" s="2" t="s">
        <v>125</v>
      </c>
      <c r="C18" s="2" t="s">
        <v>126</v>
      </c>
      <c r="D18" s="2" t="s">
        <v>0</v>
      </c>
      <c r="E18" s="2">
        <f t="shared" si="0"/>
        <v>56</v>
      </c>
      <c r="F18" s="2">
        <v>1953</v>
      </c>
      <c r="G18" s="2" t="s">
        <v>42</v>
      </c>
      <c r="H18" s="2">
        <v>1</v>
      </c>
      <c r="I18" s="2">
        <v>0</v>
      </c>
      <c r="J18" s="2" t="s">
        <v>58</v>
      </c>
      <c r="K18" s="2"/>
      <c r="L18" s="2"/>
      <c r="S18" t="s">
        <v>56</v>
      </c>
    </row>
    <row r="19" spans="1:19" ht="15">
      <c r="A19" s="2">
        <f t="shared" si="1"/>
        <v>6</v>
      </c>
      <c r="B19" s="2" t="s">
        <v>127</v>
      </c>
      <c r="C19" s="2" t="s">
        <v>70</v>
      </c>
      <c r="D19" s="2" t="s">
        <v>2</v>
      </c>
      <c r="E19" s="2">
        <f t="shared" si="0"/>
        <v>53</v>
      </c>
      <c r="F19" s="2">
        <v>1956</v>
      </c>
      <c r="G19" s="2" t="s">
        <v>43</v>
      </c>
      <c r="H19" s="2">
        <v>2</v>
      </c>
      <c r="I19" s="2">
        <v>2</v>
      </c>
      <c r="J19" s="2" t="s">
        <v>56</v>
      </c>
      <c r="K19" s="2" t="s">
        <v>51</v>
      </c>
      <c r="L19" s="2"/>
      <c r="S19" t="s">
        <v>57</v>
      </c>
    </row>
    <row r="20" spans="1:19" ht="15">
      <c r="A20" s="2">
        <f t="shared" si="1"/>
        <v>7</v>
      </c>
      <c r="B20" s="2" t="s">
        <v>128</v>
      </c>
      <c r="C20" s="2" t="s">
        <v>129</v>
      </c>
      <c r="D20" s="2" t="s">
        <v>2</v>
      </c>
      <c r="E20" s="2">
        <f>2009-F20</f>
        <v>56</v>
      </c>
      <c r="F20" s="2">
        <v>1953</v>
      </c>
      <c r="G20" s="2" t="s">
        <v>42</v>
      </c>
      <c r="H20" s="2">
        <v>1</v>
      </c>
      <c r="I20" s="2">
        <v>1</v>
      </c>
      <c r="J20" s="2" t="s">
        <v>50</v>
      </c>
      <c r="K20" s="2"/>
      <c r="L20" s="2"/>
      <c r="S20" t="s">
        <v>58</v>
      </c>
    </row>
    <row r="21" spans="1:19" ht="15">
      <c r="A21" s="2">
        <f t="shared" si="1"/>
        <v>8</v>
      </c>
      <c r="B21" s="2" t="s">
        <v>130</v>
      </c>
      <c r="C21" s="2" t="s">
        <v>131</v>
      </c>
      <c r="D21" s="2" t="s">
        <v>2</v>
      </c>
      <c r="E21" s="2">
        <f t="shared" si="0"/>
        <v>46</v>
      </c>
      <c r="F21" s="2">
        <v>1963</v>
      </c>
      <c r="G21" s="2" t="s">
        <v>43</v>
      </c>
      <c r="H21" s="2">
        <v>0</v>
      </c>
      <c r="I21" s="2">
        <v>0</v>
      </c>
      <c r="J21" s="2"/>
      <c r="K21" s="2"/>
      <c r="L21" s="2"/>
      <c r="S21" t="s">
        <v>92</v>
      </c>
    </row>
    <row r="22" spans="1:12" ht="15">
      <c r="A22" s="2">
        <f t="shared" si="1"/>
        <v>9</v>
      </c>
      <c r="B22" s="2" t="s">
        <v>132</v>
      </c>
      <c r="C22" s="2" t="s">
        <v>133</v>
      </c>
      <c r="D22" s="2" t="s">
        <v>1</v>
      </c>
      <c r="E22" s="2">
        <f t="shared" si="0"/>
        <v>49</v>
      </c>
      <c r="F22" s="2">
        <v>1960</v>
      </c>
      <c r="G22" s="20" t="s">
        <v>43</v>
      </c>
      <c r="H22" s="2">
        <v>0</v>
      </c>
      <c r="I22" s="2">
        <v>0</v>
      </c>
      <c r="J22" s="2"/>
      <c r="K22" s="2"/>
      <c r="L22" s="2"/>
    </row>
    <row r="23" spans="1:12" ht="15">
      <c r="A23" s="2">
        <v>10</v>
      </c>
      <c r="B23" s="2" t="s">
        <v>134</v>
      </c>
      <c r="C23" s="2" t="s">
        <v>39</v>
      </c>
      <c r="D23" s="2" t="s">
        <v>1</v>
      </c>
      <c r="E23" s="2">
        <f t="shared" si="0"/>
        <v>47</v>
      </c>
      <c r="F23" s="2">
        <v>1962</v>
      </c>
      <c r="G23" s="20" t="s">
        <v>42</v>
      </c>
      <c r="H23" s="2">
        <v>2</v>
      </c>
      <c r="I23" s="2">
        <v>1</v>
      </c>
      <c r="J23" s="2" t="s">
        <v>51</v>
      </c>
      <c r="K23" s="2" t="s">
        <v>55</v>
      </c>
      <c r="L23" s="2"/>
    </row>
    <row r="24" spans="1:12" ht="15">
      <c r="A24" s="2">
        <v>11</v>
      </c>
      <c r="B24" s="2" t="s">
        <v>135</v>
      </c>
      <c r="C24" s="2" t="s">
        <v>136</v>
      </c>
      <c r="D24" s="2" t="s">
        <v>6</v>
      </c>
      <c r="E24" s="2">
        <f t="shared" si="0"/>
        <v>81</v>
      </c>
      <c r="F24" s="2">
        <v>1928</v>
      </c>
      <c r="G24" s="2" t="s">
        <v>42</v>
      </c>
      <c r="H24" s="2">
        <v>0</v>
      </c>
      <c r="I24" s="2">
        <v>0</v>
      </c>
      <c r="J24" s="2"/>
      <c r="K24" s="2"/>
      <c r="L24" s="2"/>
    </row>
    <row r="25" spans="1:12" ht="15">
      <c r="A25" s="2">
        <v>12</v>
      </c>
      <c r="B25" s="2" t="s">
        <v>137</v>
      </c>
      <c r="C25" s="2" t="s">
        <v>113</v>
      </c>
      <c r="D25" s="2" t="s">
        <v>3</v>
      </c>
      <c r="E25" s="2">
        <f t="shared" si="0"/>
        <v>55</v>
      </c>
      <c r="F25" s="2">
        <v>1954</v>
      </c>
      <c r="G25" s="20" t="s">
        <v>42</v>
      </c>
      <c r="H25" s="2">
        <v>1</v>
      </c>
      <c r="I25" s="2">
        <v>0</v>
      </c>
      <c r="J25" s="2" t="s">
        <v>55</v>
      </c>
      <c r="K25" s="2"/>
      <c r="L25" s="2"/>
    </row>
    <row r="26" spans="1:12" ht="15">
      <c r="A26" s="2">
        <v>13</v>
      </c>
      <c r="B26" s="2" t="s">
        <v>138</v>
      </c>
      <c r="C26" s="2" t="s">
        <v>139</v>
      </c>
      <c r="D26" s="2" t="s">
        <v>4</v>
      </c>
      <c r="E26" s="2">
        <f t="shared" si="0"/>
        <v>53</v>
      </c>
      <c r="F26" s="2">
        <v>1956</v>
      </c>
      <c r="G26" s="20" t="s">
        <v>43</v>
      </c>
      <c r="H26" s="2">
        <v>0</v>
      </c>
      <c r="I26" s="2">
        <v>0</v>
      </c>
      <c r="J26" s="2"/>
      <c r="K26" s="2"/>
      <c r="L26" s="2"/>
    </row>
    <row r="27" ht="15">
      <c r="B27" s="19"/>
    </row>
    <row r="31" ht="15">
      <c r="B31" s="18" t="s">
        <v>59</v>
      </c>
    </row>
    <row r="32" ht="15">
      <c r="B32" s="18" t="s">
        <v>140</v>
      </c>
    </row>
    <row r="33" ht="15">
      <c r="B33" s="19" t="s">
        <v>141</v>
      </c>
    </row>
  </sheetData>
  <sheetProtection/>
  <dataValidations count="4">
    <dataValidation type="list" allowBlank="1" showInputMessage="1" showErrorMessage="1" sqref="D14:D22 D24:D25">
      <formula1>Menu</formula1>
    </dataValidation>
    <dataValidation type="list" allowBlank="1" showInputMessage="1" showErrorMessage="1" sqref="J14:L26">
      <formula1>$S$8:$S$20</formula1>
    </dataValidation>
    <dataValidation type="list" allowBlank="1" showInputMessage="1" showErrorMessage="1" sqref="G14:G26">
      <formula1>Choix</formula1>
    </dataValidation>
    <dataValidation type="list" allowBlank="1" showInputMessage="1" showErrorMessage="1" sqref="D23 D26">
      <formula1>$Q$8:$Q$14</formula1>
    </dataValidation>
  </dataValidations>
  <hyperlinks>
    <hyperlink ref="A3" r:id="rId1" display="www.lobbycratie.fr 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4">
      <selection activeCell="D19" sqref="D19"/>
    </sheetView>
  </sheetViews>
  <sheetFormatPr defaultColWidth="11.421875" defaultRowHeight="15"/>
  <cols>
    <col min="2" max="2" width="21.00390625" style="0" customWidth="1"/>
    <col min="3" max="3" width="15.8515625" style="0" customWidth="1"/>
    <col min="4" max="4" width="15.140625" style="0" customWidth="1"/>
    <col min="5" max="6" width="17.28125" style="0" customWidth="1"/>
    <col min="7" max="7" width="20.421875" style="0" customWidth="1"/>
    <col min="8" max="8" width="16.00390625" style="0" customWidth="1"/>
    <col min="9" max="9" width="17.8515625" style="0" customWidth="1"/>
    <col min="10" max="10" width="22.7109375" style="0" customWidth="1"/>
    <col min="11" max="11" width="17.8515625" style="0" customWidth="1"/>
    <col min="12" max="12" width="17.28125" style="0" customWidth="1"/>
  </cols>
  <sheetData>
    <row r="1" spans="5:6" ht="23.25">
      <c r="E1" s="15" t="s">
        <v>19</v>
      </c>
      <c r="F1" s="15"/>
    </row>
    <row r="2" ht="15.75">
      <c r="A2" s="3" t="s">
        <v>20</v>
      </c>
    </row>
    <row r="3" spans="1:10" ht="18.75">
      <c r="A3" s="21" t="s">
        <v>201</v>
      </c>
      <c r="C3" s="4"/>
      <c r="D3" s="4"/>
      <c r="E3" s="4"/>
      <c r="F3" s="4"/>
      <c r="G3" s="4"/>
      <c r="H3" s="4"/>
      <c r="I3" s="4"/>
      <c r="J3" s="4"/>
    </row>
    <row r="4" spans="1:10" ht="18.75">
      <c r="A4" s="4" t="s">
        <v>17</v>
      </c>
      <c r="B4" s="5">
        <v>39974</v>
      </c>
      <c r="C4" s="4"/>
      <c r="D4" s="4"/>
      <c r="E4" s="4"/>
      <c r="F4" s="4"/>
      <c r="G4" s="4"/>
      <c r="H4" s="4"/>
      <c r="I4" s="4"/>
      <c r="J4" s="4"/>
    </row>
    <row r="5" spans="1:10" ht="18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8.75">
      <c r="A6" s="4"/>
      <c r="B6" s="4" t="s">
        <v>7</v>
      </c>
      <c r="C6" s="14" t="s">
        <v>18</v>
      </c>
      <c r="D6" s="4"/>
      <c r="E6" s="4"/>
      <c r="F6" s="4"/>
      <c r="G6" s="4"/>
      <c r="H6" s="4"/>
      <c r="I6" s="4"/>
      <c r="J6" s="4"/>
    </row>
    <row r="7" spans="1:10" ht="18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9" ht="18.75">
      <c r="A8" s="4"/>
      <c r="B8" s="4"/>
      <c r="C8" s="4"/>
      <c r="D8" s="4"/>
      <c r="E8" s="4"/>
      <c r="F8" s="4"/>
      <c r="G8" s="4"/>
      <c r="H8" s="4"/>
      <c r="I8" s="4"/>
      <c r="J8" s="4"/>
      <c r="P8" t="s">
        <v>42</v>
      </c>
      <c r="Q8" s="7" t="s">
        <v>0</v>
      </c>
      <c r="S8" t="s">
        <v>46</v>
      </c>
    </row>
    <row r="9" spans="1:19" ht="18.75">
      <c r="A9" s="4" t="s">
        <v>8</v>
      </c>
      <c r="B9" s="13">
        <v>13</v>
      </c>
      <c r="C9" s="4"/>
      <c r="D9" s="4"/>
      <c r="E9" s="4"/>
      <c r="F9" s="4"/>
      <c r="G9" s="4"/>
      <c r="H9" s="4"/>
      <c r="I9" s="4"/>
      <c r="J9" s="4"/>
      <c r="P9" t="s">
        <v>43</v>
      </c>
      <c r="Q9" s="10" t="s">
        <v>1</v>
      </c>
      <c r="S9" t="s">
        <v>47</v>
      </c>
    </row>
    <row r="10" spans="1:19" ht="18.75">
      <c r="A10" s="4"/>
      <c r="B10" s="4"/>
      <c r="C10" s="4"/>
      <c r="D10" s="4"/>
      <c r="E10" s="4"/>
      <c r="F10" s="4"/>
      <c r="G10" s="4"/>
      <c r="H10" s="4"/>
      <c r="I10" s="4"/>
      <c r="J10" s="4"/>
      <c r="Q10" s="9" t="s">
        <v>2</v>
      </c>
      <c r="S10" t="s">
        <v>48</v>
      </c>
    </row>
    <row r="11" spans="1:19" ht="18.75">
      <c r="A11" s="6" t="s">
        <v>13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45</v>
      </c>
      <c r="G11" s="6" t="s">
        <v>44</v>
      </c>
      <c r="H11" s="6" t="s">
        <v>22</v>
      </c>
      <c r="I11" s="6" t="s">
        <v>21</v>
      </c>
      <c r="J11" s="6" t="s">
        <v>14</v>
      </c>
      <c r="K11" s="6" t="s">
        <v>15</v>
      </c>
      <c r="L11" s="6" t="s">
        <v>16</v>
      </c>
      <c r="Q11" s="11" t="s">
        <v>3</v>
      </c>
      <c r="S11" t="s">
        <v>49</v>
      </c>
    </row>
    <row r="12" spans="17:19" ht="15.75">
      <c r="Q12" s="12" t="s">
        <v>4</v>
      </c>
      <c r="S12" t="s">
        <v>50</v>
      </c>
    </row>
    <row r="13" spans="17:19" ht="15.75">
      <c r="Q13" s="7" t="s">
        <v>5</v>
      </c>
      <c r="S13" t="s">
        <v>51</v>
      </c>
    </row>
    <row r="14" spans="1:19" ht="15.75">
      <c r="A14" s="2">
        <v>1</v>
      </c>
      <c r="B14" s="2" t="s">
        <v>142</v>
      </c>
      <c r="C14" s="2" t="s">
        <v>143</v>
      </c>
      <c r="D14" s="2" t="s">
        <v>0</v>
      </c>
      <c r="E14" s="2">
        <f>2009-F14</f>
        <v>58</v>
      </c>
      <c r="F14" s="2">
        <v>1951</v>
      </c>
      <c r="G14" s="2" t="s">
        <v>43</v>
      </c>
      <c r="H14" s="2">
        <v>0</v>
      </c>
      <c r="I14" s="2">
        <v>0</v>
      </c>
      <c r="J14" s="2"/>
      <c r="K14" s="2"/>
      <c r="L14" s="2"/>
      <c r="M14" t="s">
        <v>163</v>
      </c>
      <c r="Q14" s="8" t="s">
        <v>6</v>
      </c>
      <c r="S14" t="s">
        <v>52</v>
      </c>
    </row>
    <row r="15" spans="1:19" ht="15">
      <c r="A15" s="2">
        <f>A14+1</f>
        <v>2</v>
      </c>
      <c r="B15" s="1" t="s">
        <v>165</v>
      </c>
      <c r="C15" s="2" t="s">
        <v>144</v>
      </c>
      <c r="D15" s="2" t="s">
        <v>0</v>
      </c>
      <c r="E15" s="2">
        <f aca="true" t="shared" si="0" ref="E15:E26">2009-F15</f>
        <v>44</v>
      </c>
      <c r="F15" s="2">
        <v>1965</v>
      </c>
      <c r="G15" s="2" t="s">
        <v>42</v>
      </c>
      <c r="H15" s="2">
        <v>2</v>
      </c>
      <c r="I15" s="2">
        <v>2</v>
      </c>
      <c r="J15" s="2" t="s">
        <v>50</v>
      </c>
      <c r="K15" s="2" t="s">
        <v>54</v>
      </c>
      <c r="L15" s="2"/>
      <c r="M15" t="s">
        <v>163</v>
      </c>
      <c r="S15" t="s">
        <v>53</v>
      </c>
    </row>
    <row r="16" spans="1:19" ht="15">
      <c r="A16" s="2">
        <f aca="true" t="shared" si="1" ref="A16:A22">A15+1</f>
        <v>3</v>
      </c>
      <c r="B16" s="2" t="s">
        <v>166</v>
      </c>
      <c r="C16" s="2" t="s">
        <v>136</v>
      </c>
      <c r="D16" s="2" t="s">
        <v>0</v>
      </c>
      <c r="E16" s="2">
        <f t="shared" si="0"/>
        <v>69</v>
      </c>
      <c r="F16" s="2">
        <v>1940</v>
      </c>
      <c r="G16" s="2" t="s">
        <v>42</v>
      </c>
      <c r="H16" s="2">
        <v>2</v>
      </c>
      <c r="I16" s="2">
        <v>2</v>
      </c>
      <c r="J16" s="2" t="s">
        <v>58</v>
      </c>
      <c r="K16" s="2" t="s">
        <v>54</v>
      </c>
      <c r="L16" s="2"/>
      <c r="S16" t="s">
        <v>54</v>
      </c>
    </row>
    <row r="17" spans="1:19" ht="15">
      <c r="A17" s="2">
        <f t="shared" si="1"/>
        <v>4</v>
      </c>
      <c r="B17" s="2" t="s">
        <v>145</v>
      </c>
      <c r="C17" s="2" t="s">
        <v>146</v>
      </c>
      <c r="D17" s="2" t="s">
        <v>0</v>
      </c>
      <c r="E17" s="2">
        <f t="shared" si="0"/>
        <v>59</v>
      </c>
      <c r="F17" s="2">
        <v>1950</v>
      </c>
      <c r="G17" s="2" t="s">
        <v>43</v>
      </c>
      <c r="H17" s="2">
        <v>0</v>
      </c>
      <c r="I17" s="2">
        <v>0</v>
      </c>
      <c r="J17" s="2"/>
      <c r="K17" s="2"/>
      <c r="L17" s="2"/>
      <c r="S17" t="s">
        <v>55</v>
      </c>
    </row>
    <row r="18" spans="1:19" ht="15">
      <c r="A18" s="2">
        <f t="shared" si="1"/>
        <v>5</v>
      </c>
      <c r="B18" s="2" t="s">
        <v>147</v>
      </c>
      <c r="C18" s="2" t="s">
        <v>41</v>
      </c>
      <c r="D18" s="2" t="s">
        <v>0</v>
      </c>
      <c r="E18" s="2">
        <f t="shared" si="0"/>
        <v>45</v>
      </c>
      <c r="F18" s="2">
        <v>1964</v>
      </c>
      <c r="G18" s="2" t="s">
        <v>42</v>
      </c>
      <c r="H18" s="2">
        <v>2</v>
      </c>
      <c r="I18" s="2">
        <v>2</v>
      </c>
      <c r="J18" s="2" t="s">
        <v>50</v>
      </c>
      <c r="K18" s="2" t="s">
        <v>56</v>
      </c>
      <c r="L18" s="2"/>
      <c r="S18" t="s">
        <v>56</v>
      </c>
    </row>
    <row r="19" spans="1:19" ht="15">
      <c r="A19" s="2">
        <f t="shared" si="1"/>
        <v>6</v>
      </c>
      <c r="B19" s="2" t="s">
        <v>148</v>
      </c>
      <c r="C19" s="2" t="s">
        <v>149</v>
      </c>
      <c r="D19" s="2" t="s">
        <v>2</v>
      </c>
      <c r="E19" s="2">
        <f t="shared" si="0"/>
        <v>53</v>
      </c>
      <c r="F19" s="2">
        <v>1956</v>
      </c>
      <c r="G19" s="2" t="s">
        <v>43</v>
      </c>
      <c r="H19" s="2">
        <v>0</v>
      </c>
      <c r="I19" s="2">
        <v>0</v>
      </c>
      <c r="J19" s="2"/>
      <c r="K19" s="2"/>
      <c r="L19" s="2"/>
      <c r="S19" t="s">
        <v>57</v>
      </c>
    </row>
    <row r="20" spans="1:19" ht="15">
      <c r="A20" s="2">
        <f t="shared" si="1"/>
        <v>7</v>
      </c>
      <c r="B20" s="2" t="s">
        <v>150</v>
      </c>
      <c r="C20" s="2" t="s">
        <v>151</v>
      </c>
      <c r="D20" s="2" t="s">
        <v>2</v>
      </c>
      <c r="E20" s="2">
        <f>2009-F20</f>
        <v>56</v>
      </c>
      <c r="F20" s="2">
        <v>1953</v>
      </c>
      <c r="G20" s="2" t="s">
        <v>43</v>
      </c>
      <c r="H20" s="2">
        <v>0</v>
      </c>
      <c r="I20" s="2">
        <v>0</v>
      </c>
      <c r="J20" s="2"/>
      <c r="K20" s="2"/>
      <c r="L20" s="2"/>
      <c r="S20" t="s">
        <v>58</v>
      </c>
    </row>
    <row r="21" spans="1:19" ht="15">
      <c r="A21" s="2">
        <f t="shared" si="1"/>
        <v>8</v>
      </c>
      <c r="B21" s="2" t="s">
        <v>152</v>
      </c>
      <c r="C21" s="2" t="s">
        <v>153</v>
      </c>
      <c r="D21" s="2" t="s">
        <v>2</v>
      </c>
      <c r="E21" s="2">
        <f t="shared" si="0"/>
        <v>35</v>
      </c>
      <c r="F21" s="2">
        <v>1974</v>
      </c>
      <c r="G21" s="2" t="s">
        <v>43</v>
      </c>
      <c r="H21" s="2">
        <v>0</v>
      </c>
      <c r="I21" s="2">
        <v>0</v>
      </c>
      <c r="J21" s="2"/>
      <c r="K21" s="2"/>
      <c r="L21" s="2"/>
      <c r="S21" t="s">
        <v>92</v>
      </c>
    </row>
    <row r="22" spans="1:12" ht="15">
      <c r="A22" s="2">
        <f t="shared" si="1"/>
        <v>9</v>
      </c>
      <c r="B22" s="2" t="s">
        <v>154</v>
      </c>
      <c r="C22" s="2" t="s">
        <v>155</v>
      </c>
      <c r="D22" s="2" t="s">
        <v>2</v>
      </c>
      <c r="E22" s="2">
        <f t="shared" si="0"/>
        <v>29</v>
      </c>
      <c r="F22" s="2">
        <v>1980</v>
      </c>
      <c r="G22" s="20" t="s">
        <v>43</v>
      </c>
      <c r="H22" s="2">
        <v>0</v>
      </c>
      <c r="I22" s="2">
        <v>0</v>
      </c>
      <c r="J22" s="2"/>
      <c r="K22" s="2"/>
      <c r="L22" s="2"/>
    </row>
    <row r="23" spans="1:12" ht="15">
      <c r="A23" s="2">
        <v>10</v>
      </c>
      <c r="B23" s="2" t="s">
        <v>156</v>
      </c>
      <c r="C23" s="2" t="s">
        <v>157</v>
      </c>
      <c r="D23" s="2" t="s">
        <v>1</v>
      </c>
      <c r="E23" s="2">
        <f t="shared" si="0"/>
        <v>50</v>
      </c>
      <c r="F23" s="2">
        <v>1959</v>
      </c>
      <c r="G23" s="20" t="s">
        <v>43</v>
      </c>
      <c r="H23" s="2">
        <v>0</v>
      </c>
      <c r="I23" s="2">
        <v>0</v>
      </c>
      <c r="J23" s="2"/>
      <c r="K23" s="2"/>
      <c r="L23" s="2"/>
    </row>
    <row r="24" spans="1:12" ht="15">
      <c r="A24" s="2">
        <v>11</v>
      </c>
      <c r="B24" s="2" t="s">
        <v>158</v>
      </c>
      <c r="C24" s="2" t="s">
        <v>159</v>
      </c>
      <c r="D24" s="2" t="s">
        <v>1</v>
      </c>
      <c r="E24" s="2">
        <f t="shared" si="0"/>
        <v>52</v>
      </c>
      <c r="F24" s="2">
        <v>1957</v>
      </c>
      <c r="G24" s="2" t="s">
        <v>42</v>
      </c>
      <c r="H24" s="2">
        <v>1</v>
      </c>
      <c r="I24" s="2">
        <v>0</v>
      </c>
      <c r="J24" s="2" t="s">
        <v>58</v>
      </c>
      <c r="K24" s="2"/>
      <c r="L24" s="2"/>
    </row>
    <row r="25" spans="1:12" ht="15">
      <c r="A25" s="2">
        <v>12</v>
      </c>
      <c r="B25" s="2" t="s">
        <v>160</v>
      </c>
      <c r="C25" s="2" t="s">
        <v>146</v>
      </c>
      <c r="D25" s="2" t="s">
        <v>3</v>
      </c>
      <c r="E25" s="2">
        <f t="shared" si="0"/>
        <v>58</v>
      </c>
      <c r="F25" s="2">
        <v>1951</v>
      </c>
      <c r="G25" s="20" t="s">
        <v>42</v>
      </c>
      <c r="H25" s="2">
        <v>2</v>
      </c>
      <c r="I25" s="2">
        <v>0</v>
      </c>
      <c r="J25" s="2" t="s">
        <v>58</v>
      </c>
      <c r="K25" s="2" t="s">
        <v>54</v>
      </c>
      <c r="L25" s="2"/>
    </row>
    <row r="26" spans="1:12" ht="15">
      <c r="A26" s="2">
        <v>13</v>
      </c>
      <c r="B26" s="2" t="s">
        <v>161</v>
      </c>
      <c r="C26" s="2" t="s">
        <v>162</v>
      </c>
      <c r="D26" s="2" t="s">
        <v>4</v>
      </c>
      <c r="E26" s="2">
        <f t="shared" si="0"/>
        <v>52</v>
      </c>
      <c r="F26" s="2">
        <v>1957</v>
      </c>
      <c r="G26" s="20" t="s">
        <v>43</v>
      </c>
      <c r="H26" s="2">
        <v>0</v>
      </c>
      <c r="I26" s="2">
        <v>0</v>
      </c>
      <c r="J26" s="2"/>
      <c r="K26" s="2"/>
      <c r="L26" s="2"/>
    </row>
    <row r="27" ht="15">
      <c r="B27" s="19"/>
    </row>
    <row r="29" ht="15">
      <c r="B29" s="18" t="s">
        <v>164</v>
      </c>
    </row>
    <row r="31" ht="15">
      <c r="B31" s="18" t="s">
        <v>59</v>
      </c>
    </row>
    <row r="32" ht="15">
      <c r="B32" s="18" t="s">
        <v>167</v>
      </c>
    </row>
    <row r="33" ht="15">
      <c r="B33" s="19" t="s">
        <v>168</v>
      </c>
    </row>
  </sheetData>
  <sheetProtection/>
  <dataValidations count="4">
    <dataValidation type="list" allowBlank="1" showInputMessage="1" showErrorMessage="1" sqref="D14:D22 D24:D25">
      <formula1>Menu</formula1>
    </dataValidation>
    <dataValidation type="list" allowBlank="1" showInputMessage="1" showErrorMessage="1" sqref="D23 D26">
      <formula1>$Q$8:$Q$14</formula1>
    </dataValidation>
    <dataValidation type="list" allowBlank="1" showInputMessage="1" showErrorMessage="1" sqref="G14:G26">
      <formula1>Choix</formula1>
    </dataValidation>
    <dataValidation type="list" allowBlank="1" showInputMessage="1" showErrorMessage="1" sqref="J14:L26">
      <formula1>$S$8:$S$20</formula1>
    </dataValidation>
  </dataValidations>
  <hyperlinks>
    <hyperlink ref="A3" r:id="rId1" display="www.lobbycratie.fr 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0">
      <selection activeCell="G16" sqref="G16"/>
    </sheetView>
  </sheetViews>
  <sheetFormatPr defaultColWidth="11.421875" defaultRowHeight="15"/>
  <cols>
    <col min="2" max="2" width="21.00390625" style="0" customWidth="1"/>
    <col min="3" max="3" width="15.8515625" style="0" customWidth="1"/>
    <col min="4" max="4" width="15.140625" style="0" customWidth="1"/>
    <col min="5" max="6" width="17.28125" style="0" customWidth="1"/>
    <col min="7" max="7" width="20.421875" style="0" customWidth="1"/>
    <col min="8" max="8" width="16.00390625" style="0" customWidth="1"/>
    <col min="9" max="9" width="17.8515625" style="0" customWidth="1"/>
    <col min="10" max="10" width="22.7109375" style="0" customWidth="1"/>
    <col min="11" max="11" width="17.8515625" style="0" customWidth="1"/>
    <col min="12" max="12" width="17.28125" style="0" customWidth="1"/>
  </cols>
  <sheetData>
    <row r="1" spans="5:6" ht="23.25">
      <c r="E1" s="15" t="s">
        <v>19</v>
      </c>
      <c r="F1" s="15"/>
    </row>
    <row r="2" ht="15.75">
      <c r="A2" s="3" t="s">
        <v>20</v>
      </c>
    </row>
    <row r="3" spans="1:10" ht="18.75">
      <c r="A3" s="21" t="s">
        <v>201</v>
      </c>
      <c r="C3" s="4"/>
      <c r="D3" s="4"/>
      <c r="E3" s="4"/>
      <c r="F3" s="4"/>
      <c r="G3" s="4"/>
      <c r="H3" s="4"/>
      <c r="I3" s="4"/>
      <c r="J3" s="4"/>
    </row>
    <row r="4" spans="1:10" ht="18.75">
      <c r="A4" s="4" t="s">
        <v>17</v>
      </c>
      <c r="B4" s="5">
        <v>39974</v>
      </c>
      <c r="C4" s="4"/>
      <c r="D4" s="4"/>
      <c r="E4" s="4"/>
      <c r="F4" s="4"/>
      <c r="G4" s="4"/>
      <c r="H4" s="4"/>
      <c r="I4" s="4"/>
      <c r="J4" s="4"/>
    </row>
    <row r="5" spans="1:10" ht="18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8.75">
      <c r="A6" s="4"/>
      <c r="B6" s="4" t="s">
        <v>7</v>
      </c>
      <c r="C6" s="14" t="s">
        <v>169</v>
      </c>
      <c r="D6" s="4"/>
      <c r="E6" s="4"/>
      <c r="F6" s="4"/>
      <c r="G6" s="4"/>
      <c r="H6" s="4"/>
      <c r="I6" s="4"/>
      <c r="J6" s="4"/>
    </row>
    <row r="7" spans="1:10" ht="18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9" ht="18.75">
      <c r="A8" s="4"/>
      <c r="B8" s="4"/>
      <c r="C8" s="4"/>
      <c r="D8" s="4"/>
      <c r="E8" s="4"/>
      <c r="F8" s="4"/>
      <c r="G8" s="4"/>
      <c r="H8" s="4"/>
      <c r="I8" s="4"/>
      <c r="J8" s="4"/>
      <c r="P8" t="s">
        <v>42</v>
      </c>
      <c r="Q8" s="7" t="s">
        <v>0</v>
      </c>
      <c r="S8" t="s">
        <v>46</v>
      </c>
    </row>
    <row r="9" spans="1:19" ht="18.75">
      <c r="A9" s="4" t="s">
        <v>8</v>
      </c>
      <c r="B9" s="13">
        <v>10</v>
      </c>
      <c r="C9" s="4"/>
      <c r="D9" s="4"/>
      <c r="E9" s="4"/>
      <c r="F9" s="4"/>
      <c r="G9" s="4"/>
      <c r="H9" s="4"/>
      <c r="I9" s="4"/>
      <c r="J9" s="4"/>
      <c r="P9" t="s">
        <v>43</v>
      </c>
      <c r="Q9" s="10" t="s">
        <v>1</v>
      </c>
      <c r="S9" t="s">
        <v>47</v>
      </c>
    </row>
    <row r="10" spans="1:19" ht="18.75">
      <c r="A10" s="4"/>
      <c r="B10" s="4"/>
      <c r="C10" s="4"/>
      <c r="D10" s="4"/>
      <c r="E10" s="4"/>
      <c r="F10" s="4"/>
      <c r="G10" s="4"/>
      <c r="H10" s="4"/>
      <c r="I10" s="4"/>
      <c r="J10" s="4"/>
      <c r="Q10" s="9" t="s">
        <v>2</v>
      </c>
      <c r="S10" t="s">
        <v>48</v>
      </c>
    </row>
    <row r="11" spans="1:19" ht="18.75">
      <c r="A11" s="6" t="s">
        <v>13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45</v>
      </c>
      <c r="G11" s="6" t="s">
        <v>44</v>
      </c>
      <c r="H11" s="6" t="s">
        <v>22</v>
      </c>
      <c r="I11" s="6" t="s">
        <v>21</v>
      </c>
      <c r="J11" s="6" t="s">
        <v>14</v>
      </c>
      <c r="K11" s="6" t="s">
        <v>15</v>
      </c>
      <c r="L11" s="6" t="s">
        <v>16</v>
      </c>
      <c r="Q11" s="11" t="s">
        <v>3</v>
      </c>
      <c r="S11" t="s">
        <v>49</v>
      </c>
    </row>
    <row r="12" spans="17:19" ht="15.75">
      <c r="Q12" s="12" t="s">
        <v>4</v>
      </c>
      <c r="S12" t="s">
        <v>50</v>
      </c>
    </row>
    <row r="13" spans="17:19" ht="15.75">
      <c r="Q13" s="7" t="s">
        <v>5</v>
      </c>
      <c r="S13" t="s">
        <v>51</v>
      </c>
    </row>
    <row r="14" spans="1:19" ht="15.75">
      <c r="A14" s="2">
        <v>1</v>
      </c>
      <c r="B14" s="2" t="s">
        <v>170</v>
      </c>
      <c r="C14" s="2" t="s">
        <v>97</v>
      </c>
      <c r="D14" s="2" t="s">
        <v>0</v>
      </c>
      <c r="E14" s="2">
        <f>2009-F14</f>
        <v>63</v>
      </c>
      <c r="F14" s="2">
        <v>1946</v>
      </c>
      <c r="G14" s="2" t="s">
        <v>42</v>
      </c>
      <c r="H14" s="2">
        <v>2</v>
      </c>
      <c r="I14" s="2">
        <v>1</v>
      </c>
      <c r="J14" s="2" t="s">
        <v>50</v>
      </c>
      <c r="K14" s="2" t="s">
        <v>55</v>
      </c>
      <c r="L14" s="2"/>
      <c r="Q14" s="8" t="s">
        <v>6</v>
      </c>
      <c r="S14" t="s">
        <v>52</v>
      </c>
    </row>
    <row r="15" spans="1:19" ht="15">
      <c r="A15" s="2">
        <f>A14+1</f>
        <v>2</v>
      </c>
      <c r="B15" s="1" t="s">
        <v>171</v>
      </c>
      <c r="C15" s="2" t="s">
        <v>172</v>
      </c>
      <c r="D15" s="2" t="s">
        <v>0</v>
      </c>
      <c r="E15" s="2">
        <f aca="true" t="shared" si="0" ref="E15:E23">2009-F15</f>
        <v>50</v>
      </c>
      <c r="F15" s="2">
        <v>1959</v>
      </c>
      <c r="G15" s="2" t="s">
        <v>42</v>
      </c>
      <c r="H15" s="2">
        <v>1</v>
      </c>
      <c r="I15" s="2">
        <v>0</v>
      </c>
      <c r="J15" s="2" t="s">
        <v>58</v>
      </c>
      <c r="K15" s="2"/>
      <c r="L15" s="2"/>
      <c r="M15" t="s">
        <v>187</v>
      </c>
      <c r="S15" t="s">
        <v>53</v>
      </c>
    </row>
    <row r="16" spans="1:19" ht="15">
      <c r="A16" s="2">
        <f aca="true" t="shared" si="1" ref="A16:A22">A15+1</f>
        <v>3</v>
      </c>
      <c r="B16" s="2" t="s">
        <v>173</v>
      </c>
      <c r="C16" s="2" t="s">
        <v>91</v>
      </c>
      <c r="D16" s="2" t="s">
        <v>0</v>
      </c>
      <c r="E16" s="2">
        <f t="shared" si="0"/>
        <v>62</v>
      </c>
      <c r="F16" s="2">
        <v>1947</v>
      </c>
      <c r="G16" s="2" t="s">
        <v>42</v>
      </c>
      <c r="H16" s="2">
        <v>2</v>
      </c>
      <c r="I16" s="2">
        <v>1</v>
      </c>
      <c r="J16" s="2" t="s">
        <v>50</v>
      </c>
      <c r="K16" s="2" t="s">
        <v>55</v>
      </c>
      <c r="L16" s="2"/>
      <c r="S16" t="s">
        <v>54</v>
      </c>
    </row>
    <row r="17" spans="1:19" ht="15">
      <c r="A17" s="2">
        <f t="shared" si="1"/>
        <v>4</v>
      </c>
      <c r="B17" s="2" t="s">
        <v>174</v>
      </c>
      <c r="C17" s="2" t="s">
        <v>175</v>
      </c>
      <c r="D17" s="2" t="s">
        <v>0</v>
      </c>
      <c r="E17" s="2">
        <f t="shared" si="0"/>
        <v>59</v>
      </c>
      <c r="F17" s="2">
        <v>1950</v>
      </c>
      <c r="G17" s="2" t="s">
        <v>43</v>
      </c>
      <c r="H17" s="2">
        <v>0</v>
      </c>
      <c r="I17" s="2">
        <v>0</v>
      </c>
      <c r="J17" s="2"/>
      <c r="K17" s="2"/>
      <c r="L17" s="2"/>
      <c r="S17" t="s">
        <v>55</v>
      </c>
    </row>
    <row r="18" spans="1:19" ht="15">
      <c r="A18" s="2">
        <f t="shared" si="1"/>
        <v>5</v>
      </c>
      <c r="B18" s="2" t="s">
        <v>176</v>
      </c>
      <c r="C18" s="2" t="s">
        <v>177</v>
      </c>
      <c r="D18" s="2" t="s">
        <v>1</v>
      </c>
      <c r="E18" s="2">
        <f t="shared" si="0"/>
        <v>51</v>
      </c>
      <c r="F18" s="2">
        <v>1958</v>
      </c>
      <c r="G18" s="2" t="s">
        <v>42</v>
      </c>
      <c r="H18" s="2">
        <v>2</v>
      </c>
      <c r="I18" s="2">
        <v>2</v>
      </c>
      <c r="J18" s="2" t="s">
        <v>50</v>
      </c>
      <c r="K18" s="2" t="s">
        <v>53</v>
      </c>
      <c r="L18" s="2"/>
      <c r="M18" t="s">
        <v>187</v>
      </c>
      <c r="S18" t="s">
        <v>56</v>
      </c>
    </row>
    <row r="19" spans="1:19" ht="15">
      <c r="A19" s="2">
        <f t="shared" si="1"/>
        <v>6</v>
      </c>
      <c r="B19" s="2" t="s">
        <v>178</v>
      </c>
      <c r="C19" s="2" t="s">
        <v>179</v>
      </c>
      <c r="D19" s="2" t="s">
        <v>1</v>
      </c>
      <c r="E19" s="2">
        <f t="shared" si="0"/>
        <v>35</v>
      </c>
      <c r="F19" s="2">
        <v>1974</v>
      </c>
      <c r="G19" s="2" t="s">
        <v>42</v>
      </c>
      <c r="H19" s="2">
        <v>3</v>
      </c>
      <c r="I19" s="2">
        <v>3</v>
      </c>
      <c r="J19" s="2" t="s">
        <v>52</v>
      </c>
      <c r="K19" s="2" t="s">
        <v>57</v>
      </c>
      <c r="L19" s="2" t="s">
        <v>51</v>
      </c>
      <c r="S19" t="s">
        <v>57</v>
      </c>
    </row>
    <row r="20" spans="1:19" ht="15">
      <c r="A20" s="2">
        <f t="shared" si="1"/>
        <v>7</v>
      </c>
      <c r="B20" s="2" t="s">
        <v>180</v>
      </c>
      <c r="C20" s="2" t="s">
        <v>181</v>
      </c>
      <c r="D20" s="2" t="s">
        <v>2</v>
      </c>
      <c r="E20" s="2">
        <f>2009-F20</f>
        <v>51</v>
      </c>
      <c r="F20" s="2">
        <v>1958</v>
      </c>
      <c r="G20" s="2" t="s">
        <v>43</v>
      </c>
      <c r="H20" s="2">
        <v>0</v>
      </c>
      <c r="I20" s="2">
        <v>0</v>
      </c>
      <c r="J20" s="2"/>
      <c r="K20" s="2"/>
      <c r="L20" s="2"/>
      <c r="S20" t="s">
        <v>58</v>
      </c>
    </row>
    <row r="21" spans="1:19" ht="15">
      <c r="A21" s="2">
        <f t="shared" si="1"/>
        <v>8</v>
      </c>
      <c r="B21" s="2" t="s">
        <v>135</v>
      </c>
      <c r="C21" s="2" t="s">
        <v>182</v>
      </c>
      <c r="D21" s="2" t="s">
        <v>6</v>
      </c>
      <c r="E21" s="2">
        <f t="shared" si="0"/>
        <v>41</v>
      </c>
      <c r="F21" s="2">
        <v>1968</v>
      </c>
      <c r="G21" s="2" t="s">
        <v>42</v>
      </c>
      <c r="H21" s="2">
        <v>2</v>
      </c>
      <c r="I21" s="2">
        <v>0</v>
      </c>
      <c r="J21" s="2" t="s">
        <v>55</v>
      </c>
      <c r="K21" s="2" t="s">
        <v>58</v>
      </c>
      <c r="L21" s="2"/>
      <c r="M21" t="s">
        <v>187</v>
      </c>
      <c r="S21" t="s">
        <v>92</v>
      </c>
    </row>
    <row r="22" spans="1:13" ht="15">
      <c r="A22" s="2">
        <f t="shared" si="1"/>
        <v>9</v>
      </c>
      <c r="B22" s="2" t="s">
        <v>183</v>
      </c>
      <c r="C22" s="2" t="s">
        <v>184</v>
      </c>
      <c r="D22" s="2" t="s">
        <v>3</v>
      </c>
      <c r="E22" s="2">
        <f t="shared" si="0"/>
        <v>58</v>
      </c>
      <c r="F22" s="2">
        <v>1951</v>
      </c>
      <c r="G22" s="20" t="s">
        <v>43</v>
      </c>
      <c r="H22" s="2">
        <v>0</v>
      </c>
      <c r="I22" s="2">
        <v>0</v>
      </c>
      <c r="J22" s="2"/>
      <c r="K22" s="2"/>
      <c r="L22" s="2"/>
      <c r="M22" t="s">
        <v>187</v>
      </c>
    </row>
    <row r="23" spans="1:12" ht="15">
      <c r="A23" s="2">
        <v>10</v>
      </c>
      <c r="B23" s="2" t="s">
        <v>185</v>
      </c>
      <c r="C23" s="2" t="s">
        <v>186</v>
      </c>
      <c r="D23" s="2" t="s">
        <v>4</v>
      </c>
      <c r="E23" s="2">
        <f t="shared" si="0"/>
        <v>49</v>
      </c>
      <c r="F23" s="2">
        <v>1960</v>
      </c>
      <c r="G23" s="20" t="s">
        <v>42</v>
      </c>
      <c r="H23" s="2">
        <v>1</v>
      </c>
      <c r="I23" s="2">
        <v>0</v>
      </c>
      <c r="J23" s="2" t="s">
        <v>58</v>
      </c>
      <c r="K23" s="2"/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2"/>
      <c r="C25" s="2"/>
      <c r="D25" s="2"/>
      <c r="E25" s="2"/>
      <c r="F25" s="2"/>
      <c r="G25" s="20"/>
      <c r="H25" s="2"/>
      <c r="I25" s="2"/>
      <c r="J25" s="2"/>
      <c r="K25" s="2"/>
      <c r="L25" s="2"/>
    </row>
    <row r="26" spans="1:12" ht="15">
      <c r="A26" s="2"/>
      <c r="B26" s="2"/>
      <c r="C26" s="2"/>
      <c r="D26" s="2"/>
      <c r="E26" s="2"/>
      <c r="F26" s="2"/>
      <c r="G26" s="20"/>
      <c r="H26" s="2"/>
      <c r="I26" s="2"/>
      <c r="J26" s="2"/>
      <c r="K26" s="2"/>
      <c r="L26" s="2"/>
    </row>
    <row r="27" ht="15">
      <c r="B27" s="19"/>
    </row>
    <row r="29" ht="15">
      <c r="B29" s="18" t="s">
        <v>164</v>
      </c>
    </row>
    <row r="31" ht="15">
      <c r="B31" s="18" t="s">
        <v>59</v>
      </c>
    </row>
    <row r="32" ht="15">
      <c r="B32" s="18" t="s">
        <v>188</v>
      </c>
    </row>
    <row r="33" ht="15">
      <c r="B33" s="19" t="s">
        <v>189</v>
      </c>
    </row>
  </sheetData>
  <sheetProtection/>
  <dataValidations count="4">
    <dataValidation type="list" allowBlank="1" showInputMessage="1" showErrorMessage="1" sqref="D14:D22 D24:D25">
      <formula1>Menu</formula1>
    </dataValidation>
    <dataValidation type="list" allowBlank="1" showInputMessage="1" showErrorMessage="1" sqref="J14:L26">
      <formula1>$S$8:$S$20</formula1>
    </dataValidation>
    <dataValidation type="list" allowBlank="1" showInputMessage="1" showErrorMessage="1" sqref="G14:G26">
      <formula1>Choix</formula1>
    </dataValidation>
    <dataValidation type="list" allowBlank="1" showInputMessage="1" showErrorMessage="1" sqref="D23 D26">
      <formula1>$Q$8:$Q$14</formula1>
    </dataValidation>
  </dataValidations>
  <hyperlinks>
    <hyperlink ref="A3" r:id="rId1" display="www.lobbycratie.fr 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cabon</dc:creator>
  <cp:keywords/>
  <dc:description/>
  <cp:lastModifiedBy>mikael cabon</cp:lastModifiedBy>
  <dcterms:created xsi:type="dcterms:W3CDTF">2009-06-09T09:36:05Z</dcterms:created>
  <dcterms:modified xsi:type="dcterms:W3CDTF">2009-06-10T12:39:39Z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